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2 2020090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202009002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202009002 Pol'!$A$1:$X$222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H42" i="1" s="1"/>
  <c r="I42" i="1" s="1"/>
  <c r="G41" i="1"/>
  <c r="F41" i="1"/>
  <c r="H41" i="1" s="1"/>
  <c r="I41" i="1" s="1"/>
  <c r="G39" i="1"/>
  <c r="G43" i="1" s="1"/>
  <c r="G25" i="1" s="1"/>
  <c r="A25" i="1" s="1"/>
  <c r="A26" i="1" s="1"/>
  <c r="G26" i="1" s="1"/>
  <c r="F39" i="1"/>
  <c r="H39" i="1" s="1"/>
  <c r="H43" i="1" s="1"/>
  <c r="G221" i="12"/>
  <c r="BA77" i="12"/>
  <c r="BA66" i="12"/>
  <c r="BA26" i="12"/>
  <c r="BA10" i="12"/>
  <c r="G8" i="12"/>
  <c r="V8" i="12"/>
  <c r="G9" i="12"/>
  <c r="I9" i="12"/>
  <c r="I8" i="12" s="1"/>
  <c r="K9" i="12"/>
  <c r="K8" i="12" s="1"/>
  <c r="M9" i="12"/>
  <c r="M8" i="12" s="1"/>
  <c r="O9" i="12"/>
  <c r="Q9" i="12"/>
  <c r="Q8" i="12" s="1"/>
  <c r="V9" i="12"/>
  <c r="G25" i="12"/>
  <c r="I25" i="12"/>
  <c r="K25" i="12"/>
  <c r="M25" i="12"/>
  <c r="O25" i="12"/>
  <c r="O8" i="12" s="1"/>
  <c r="Q25" i="12"/>
  <c r="V25" i="12"/>
  <c r="G39" i="12"/>
  <c r="M39" i="12"/>
  <c r="G40" i="12"/>
  <c r="I40" i="12"/>
  <c r="I39" i="12" s="1"/>
  <c r="K40" i="12"/>
  <c r="K39" i="12" s="1"/>
  <c r="M40" i="12"/>
  <c r="O40" i="12"/>
  <c r="O39" i="12" s="1"/>
  <c r="Q40" i="12"/>
  <c r="Q39" i="12" s="1"/>
  <c r="V40" i="12"/>
  <c r="V39" i="12" s="1"/>
  <c r="I53" i="12"/>
  <c r="G54" i="12"/>
  <c r="G53" i="12" s="1"/>
  <c r="I54" i="12"/>
  <c r="K54" i="12"/>
  <c r="K53" i="12" s="1"/>
  <c r="M54" i="12"/>
  <c r="M53" i="12" s="1"/>
  <c r="O54" i="12"/>
  <c r="O53" i="12" s="1"/>
  <c r="Q54" i="12"/>
  <c r="Q53" i="12" s="1"/>
  <c r="V54" i="12"/>
  <c r="V53" i="12" s="1"/>
  <c r="G65" i="12"/>
  <c r="I65" i="12"/>
  <c r="K65" i="12"/>
  <c r="M65" i="12"/>
  <c r="O65" i="12"/>
  <c r="Q65" i="12"/>
  <c r="V65" i="12"/>
  <c r="I75" i="12"/>
  <c r="G76" i="12"/>
  <c r="G75" i="12" s="1"/>
  <c r="I76" i="12"/>
  <c r="K76" i="12"/>
  <c r="M76" i="12"/>
  <c r="O76" i="12"/>
  <c r="Q76" i="12"/>
  <c r="Q75" i="12" s="1"/>
  <c r="V76" i="12"/>
  <c r="V75" i="12" s="1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O75" i="12" s="1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K75" i="12" s="1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I94" i="12"/>
  <c r="G95" i="12"/>
  <c r="G94" i="12" s="1"/>
  <c r="I95" i="12"/>
  <c r="K95" i="12"/>
  <c r="K94" i="12" s="1"/>
  <c r="M95" i="12"/>
  <c r="O95" i="12"/>
  <c r="Q95" i="12"/>
  <c r="Q94" i="12" s="1"/>
  <c r="V95" i="12"/>
  <c r="V94" i="12" s="1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O94" i="12" s="1"/>
  <c r="Q97" i="12"/>
  <c r="V97" i="12"/>
  <c r="G98" i="12"/>
  <c r="M98" i="12" s="1"/>
  <c r="I98" i="12"/>
  <c r="K98" i="12"/>
  <c r="O98" i="12"/>
  <c r="Q98" i="12"/>
  <c r="V98" i="12"/>
  <c r="K99" i="12"/>
  <c r="G100" i="12"/>
  <c r="I100" i="12"/>
  <c r="I99" i="12" s="1"/>
  <c r="K100" i="12"/>
  <c r="M100" i="12"/>
  <c r="M99" i="12" s="1"/>
  <c r="O100" i="12"/>
  <c r="O99" i="12" s="1"/>
  <c r="Q100" i="12"/>
  <c r="Q99" i="12" s="1"/>
  <c r="V100" i="12"/>
  <c r="V99" i="12" s="1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18" i="12"/>
  <c r="I118" i="12"/>
  <c r="K118" i="12"/>
  <c r="M118" i="12"/>
  <c r="O118" i="12"/>
  <c r="Q118" i="12"/>
  <c r="V118" i="12"/>
  <c r="O121" i="12"/>
  <c r="Q121" i="12"/>
  <c r="V121" i="12"/>
  <c r="G122" i="12"/>
  <c r="M122" i="12" s="1"/>
  <c r="M121" i="12" s="1"/>
  <c r="I122" i="12"/>
  <c r="I121" i="12" s="1"/>
  <c r="K122" i="12"/>
  <c r="K121" i="12" s="1"/>
  <c r="O122" i="12"/>
  <c r="Q122" i="12"/>
  <c r="V122" i="12"/>
  <c r="V125" i="12"/>
  <c r="G126" i="12"/>
  <c r="M126" i="12" s="1"/>
  <c r="M125" i="12" s="1"/>
  <c r="I126" i="12"/>
  <c r="I125" i="12" s="1"/>
  <c r="K126" i="12"/>
  <c r="O126" i="12"/>
  <c r="Q126" i="12"/>
  <c r="Q125" i="12" s="1"/>
  <c r="V126" i="12"/>
  <c r="G138" i="12"/>
  <c r="M138" i="12" s="1"/>
  <c r="I138" i="12"/>
  <c r="K138" i="12"/>
  <c r="K125" i="12" s="1"/>
  <c r="O138" i="12"/>
  <c r="O125" i="12" s="1"/>
  <c r="Q138" i="12"/>
  <c r="V138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I152" i="12"/>
  <c r="K152" i="12"/>
  <c r="M152" i="12"/>
  <c r="O152" i="12"/>
  <c r="Q152" i="12"/>
  <c r="V152" i="12"/>
  <c r="G160" i="12"/>
  <c r="I160" i="12"/>
  <c r="K160" i="12"/>
  <c r="M160" i="12"/>
  <c r="O160" i="12"/>
  <c r="Q160" i="12"/>
  <c r="V160" i="12"/>
  <c r="G164" i="12"/>
  <c r="I164" i="12"/>
  <c r="O164" i="12"/>
  <c r="G165" i="12"/>
  <c r="M165" i="12" s="1"/>
  <c r="M164" i="12" s="1"/>
  <c r="I165" i="12"/>
  <c r="K165" i="12"/>
  <c r="K164" i="12" s="1"/>
  <c r="O165" i="12"/>
  <c r="Q165" i="12"/>
  <c r="Q164" i="12" s="1"/>
  <c r="V165" i="12"/>
  <c r="V164" i="12" s="1"/>
  <c r="I167" i="12"/>
  <c r="K167" i="12"/>
  <c r="G168" i="12"/>
  <c r="G167" i="12" s="1"/>
  <c r="I168" i="12"/>
  <c r="K168" i="12"/>
  <c r="M168" i="12"/>
  <c r="O168" i="12"/>
  <c r="O167" i="12" s="1"/>
  <c r="Q168" i="12"/>
  <c r="Q167" i="12" s="1"/>
  <c r="V168" i="12"/>
  <c r="V167" i="12" s="1"/>
  <c r="G177" i="12"/>
  <c r="M177" i="12" s="1"/>
  <c r="I177" i="12"/>
  <c r="K177" i="12"/>
  <c r="O177" i="12"/>
  <c r="Q177" i="12"/>
  <c r="V177" i="12"/>
  <c r="G186" i="12"/>
  <c r="M186" i="12" s="1"/>
  <c r="I186" i="12"/>
  <c r="K186" i="12"/>
  <c r="O186" i="12"/>
  <c r="Q186" i="12"/>
  <c r="V186" i="12"/>
  <c r="V188" i="12"/>
  <c r="G189" i="12"/>
  <c r="G188" i="12" s="1"/>
  <c r="I189" i="12"/>
  <c r="I188" i="12" s="1"/>
  <c r="K189" i="12"/>
  <c r="K188" i="12" s="1"/>
  <c r="M189" i="12"/>
  <c r="M188" i="12" s="1"/>
  <c r="O189" i="12"/>
  <c r="O188" i="12" s="1"/>
  <c r="Q189" i="12"/>
  <c r="V189" i="12"/>
  <c r="G202" i="12"/>
  <c r="I202" i="12"/>
  <c r="K202" i="12"/>
  <c r="M202" i="12"/>
  <c r="O202" i="12"/>
  <c r="Q202" i="12"/>
  <c r="Q188" i="12" s="1"/>
  <c r="V202" i="12"/>
  <c r="G204" i="12"/>
  <c r="I204" i="12"/>
  <c r="G205" i="12"/>
  <c r="I205" i="12"/>
  <c r="K205" i="12"/>
  <c r="K204" i="12" s="1"/>
  <c r="M205" i="12"/>
  <c r="M204" i="12" s="1"/>
  <c r="O205" i="12"/>
  <c r="O204" i="12" s="1"/>
  <c r="Q205" i="12"/>
  <c r="Q204" i="12" s="1"/>
  <c r="V205" i="12"/>
  <c r="V204" i="12" s="1"/>
  <c r="G208" i="12"/>
  <c r="I208" i="12"/>
  <c r="K208" i="12"/>
  <c r="M208" i="12"/>
  <c r="O208" i="12"/>
  <c r="Q208" i="12"/>
  <c r="V208" i="12"/>
  <c r="G210" i="12"/>
  <c r="G211" i="12"/>
  <c r="M211" i="12" s="1"/>
  <c r="I211" i="12"/>
  <c r="K211" i="12"/>
  <c r="O211" i="12"/>
  <c r="Q211" i="12"/>
  <c r="Q210" i="12" s="1"/>
  <c r="V211" i="12"/>
  <c r="V210" i="12" s="1"/>
  <c r="G212" i="12"/>
  <c r="M212" i="12" s="1"/>
  <c r="I212" i="12"/>
  <c r="I210" i="12" s="1"/>
  <c r="K212" i="12"/>
  <c r="K210" i="12" s="1"/>
  <c r="O212" i="12"/>
  <c r="Q212" i="12"/>
  <c r="V212" i="12"/>
  <c r="G213" i="12"/>
  <c r="I213" i="12"/>
  <c r="K213" i="12"/>
  <c r="M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O210" i="12" s="1"/>
  <c r="Q215" i="12"/>
  <c r="V215" i="12"/>
  <c r="G216" i="12"/>
  <c r="M216" i="12" s="1"/>
  <c r="I216" i="12"/>
  <c r="K216" i="12"/>
  <c r="O216" i="12"/>
  <c r="Q216" i="12"/>
  <c r="V216" i="12"/>
  <c r="G217" i="12"/>
  <c r="I217" i="12"/>
  <c r="K217" i="12"/>
  <c r="M217" i="12"/>
  <c r="O217" i="12"/>
  <c r="Q217" i="12"/>
  <c r="V217" i="12"/>
  <c r="O218" i="12"/>
  <c r="Q218" i="12"/>
  <c r="V218" i="12"/>
  <c r="G219" i="12"/>
  <c r="M219" i="12" s="1"/>
  <c r="M218" i="12" s="1"/>
  <c r="I219" i="12"/>
  <c r="I218" i="12" s="1"/>
  <c r="K219" i="12"/>
  <c r="K218" i="12" s="1"/>
  <c r="O219" i="12"/>
  <c r="Q219" i="12"/>
  <c r="V219" i="12"/>
  <c r="AE221" i="12"/>
  <c r="AF221" i="12"/>
  <c r="I20" i="1"/>
  <c r="I19" i="1"/>
  <c r="I18" i="1"/>
  <c r="I17" i="1"/>
  <c r="F43" i="1"/>
  <c r="G23" i="1" s="1"/>
  <c r="H40" i="1"/>
  <c r="I64" i="1" l="1"/>
  <c r="J63" i="1" s="1"/>
  <c r="I16" i="1"/>
  <c r="I21" i="1" s="1"/>
  <c r="A23" i="1"/>
  <c r="A24" i="1" s="1"/>
  <c r="G24" i="1" s="1"/>
  <c r="A27" i="1" s="1"/>
  <c r="A29" i="1" s="1"/>
  <c r="G29" i="1" s="1"/>
  <c r="G27" i="1" s="1"/>
  <c r="G28" i="1"/>
  <c r="M75" i="12"/>
  <c r="M210" i="12"/>
  <c r="M167" i="12"/>
  <c r="M94" i="12"/>
  <c r="G99" i="12"/>
  <c r="G218" i="12"/>
  <c r="G125" i="12"/>
  <c r="G121" i="12"/>
  <c r="I39" i="1"/>
  <c r="I43" i="1" s="1"/>
  <c r="J28" i="1"/>
  <c r="J26" i="1"/>
  <c r="G38" i="1"/>
  <c r="F38" i="1"/>
  <c r="J23" i="1"/>
  <c r="J24" i="1"/>
  <c r="J25" i="1"/>
  <c r="J27" i="1"/>
  <c r="E24" i="1"/>
  <c r="E26" i="1"/>
  <c r="J56" i="1" l="1"/>
  <c r="J50" i="1"/>
  <c r="J51" i="1"/>
  <c r="J62" i="1"/>
  <c r="J55" i="1"/>
  <c r="J61" i="1"/>
  <c r="J60" i="1"/>
  <c r="J54" i="1"/>
  <c r="J59" i="1"/>
  <c r="J53" i="1"/>
  <c r="J52" i="1"/>
  <c r="J58" i="1"/>
  <c r="J57" i="1"/>
  <c r="J42" i="1"/>
  <c r="J39" i="1"/>
  <c r="J43" i="1" s="1"/>
  <c r="J41" i="1"/>
  <c r="J6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<sst xmlns="http://schemas.openxmlformats.org/spreadsheetml/2006/main" count="902" uniqueCount="359">
  <si>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</si>
  <si>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</si>
  <si>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</si>
  <si>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</si>
  <si>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</si>
  <si>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</si>
  <si>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</si>
  <si>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</si>
  <si>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</si>
  <si>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</si>
  <si>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</si>
  <si>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</si>
  <si>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</si>
  <si>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</si>
  <si>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</si>
  <si>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</si>
  <si>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</si>
  <si>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</si>
  <si>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</si>
  <si>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</si>
  <si>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</si>
  <si>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</si>
  <si>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</si>
  <si>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</si>
  <si>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</si>
  <si>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</si>
  <si>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</si>
  <si>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</si>
  <si>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</si>
  <si>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</si>
  <si>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</si>
  <si>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</si>
  <si>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</si>
  <si>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</si>
  <si>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</si>
  <si>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</si>
  <si>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</si>
  <si>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</si>
  <si>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</si>
  <si>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</si>
  <si>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</si>
  <si>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</si>
  <si>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</si>
  <si>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202009002</t>
  </si>
  <si>
    <t>Celková</t>
  </si>
  <si>
    <t>02</t>
  </si>
  <si>
    <t>Výměna oken</t>
  </si>
  <si>
    <t>Objekt:</t>
  </si>
  <si>
    <t>Rozpočet:</t>
  </si>
  <si>
    <t>ing. Procházka</t>
  </si>
  <si>
    <t>2020/09</t>
  </si>
  <si>
    <t>ZŠ Mánesova - budova č.1 - výměna oken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</si>
  <si>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</si>
  <si>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</si>
  <si>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</si>
  <si>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</si>
  <si>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</si>
  <si>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</si>
  <si>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</si>
  <si>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</si>
  <si>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</si>
  <si>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</si>
  <si>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</si>
  <si>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</si>
  <si>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</si>
  <si>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</si>
  <si>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76P</t>
  </si>
  <si>
    <t>Plastové výrobky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</si>
  <si>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</si>
  <si>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</si>
  <si>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</si>
  <si>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</si>
  <si>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</si>
  <si>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</si>
  <si>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</si>
  <si>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</si>
  <si>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</si>
  <si>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</si>
  <si>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</si>
  <si>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</si>
  <si>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</si>
  <si>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</si>
  <si>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</si>
  <si>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</si>
  <si>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</si>
  <si>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</si>
  <si>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</si>
  <si>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</si>
  <si>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</si>
  <si>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</si>
  <si>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</si>
  <si>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</si>
  <si>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</si>
  <si>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</si>
  <si>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</si>
  <si>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</si>
  <si>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</si>
  <si>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</si>
  <si>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</si>
  <si>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</si>
  <si>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</si>
  <si>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</si>
  <si>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</si>
  <si>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</si>
  <si>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</si>
  <si>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</si>
  <si>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</si>
  <si>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</si>
  <si>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</si>
  <si>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</si>
  <si>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</si>
  <si>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</si>
  <si>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</si>
  <si>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</si>
  <si>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</si>
  <si>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</si>
  <si>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Zakrývání výplní vnitřních otvorů, předmětů apod. fólií Pe 0,05-0,2 mm</t>
  </si>
  <si>
    <t>m2</t>
  </si>
  <si>
    <t>801-1</t>
  </si>
  <si>
    <t>RTS 20/ II</t>
  </si>
  <si>
    <t>Práce</t>
  </si>
  <si>
    <t>POL1_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</si>
  <si>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</si>
  <si>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</si>
  <si>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o1 : 1,45*2,53*189</t>
  </si>
  <si>
    <t>VV</t>
  </si>
  <si>
    <t>o2 : 1,45*2,53*2</t>
  </si>
  <si>
    <t>o3 : 1,905*3,395</t>
  </si>
  <si>
    <t>o4 : 0,875*0,85</t>
  </si>
  <si>
    <t>o5 : 0,875*0,85</t>
  </si>
  <si>
    <t>o6 : 3,74*3,39</t>
  </si>
  <si>
    <t>o7 : 1,915*0,915*4</t>
  </si>
  <si>
    <t>o8 : 5,63*2,195+1,92*1,29</t>
  </si>
  <si>
    <t>o9 : 3,735*3,475*4</t>
  </si>
  <si>
    <t>o10 : 3,735*3,39*3</t>
  </si>
  <si>
    <t>o11 : 3,77*5,305</t>
  </si>
  <si>
    <t>o12 : 3,835*4,935</t>
  </si>
  <si>
    <t>o13 : 3,835*2,71*3</t>
  </si>
  <si>
    <t>o14 : 1*2,02</t>
  </si>
  <si>
    <t>612425921R00</t>
  </si>
  <si>
    <t xml:space="preserve">Omítka vápenná vnitřního ostění omítkou hladkou </t>
  </si>
  <si>
    <t>801-4</t>
  </si>
  <si>
    <t>okenního nebo dveřního, z pomocného pracovního lešení o výšce podlahy do 1900 mm a pro zatížení do 1,5 kPa,</t>
  </si>
  <si>
    <t>o1, o2 : (1,45+2,53)*2*0,3*(189+2)</t>
  </si>
  <si>
    <t>o3 : (1,905+3,395*2)*0,3</t>
  </si>
  <si>
    <t>o4, o5 : (0,875+0,85)*2*0,3*2</t>
  </si>
  <si>
    <t>o6 : (3,74+3,39)*2*0,3</t>
  </si>
  <si>
    <t>o7 : (1,915+0,915)*2*0,3*4</t>
  </si>
  <si>
    <t>o8 : (5,63+3,845*2+1,855*2)*0,3</t>
  </si>
  <si>
    <t>o9 : (3,735+3,475)*2*0,3*4</t>
  </si>
  <si>
    <t>o10 : (3,735+3,39)*2*0,3*3</t>
  </si>
  <si>
    <t>o11 : (3,77+5,305)*2*0,3*1</t>
  </si>
  <si>
    <t>o12 : (3,835+4,935)*2*0,3</t>
  </si>
  <si>
    <t>o13 : (3,835+2,71)*2*0,3*3</t>
  </si>
  <si>
    <t>o14 : (1+2,02*2)*0,3</t>
  </si>
  <si>
    <t>612409991RT2</t>
  </si>
  <si>
    <t>Začištění omítek kolem oken, dveří a obkladů apod. s použitím suché maltové směsi</t>
  </si>
  <si>
    <t>m</t>
  </si>
  <si>
    <t>o1, o2 : (1,45+2,53*2)*(189+2)</t>
  </si>
  <si>
    <t>o3 : (1,905+3,395*2)</t>
  </si>
  <si>
    <t>o4, o5 : (0,875+0,85*2)*2</t>
  </si>
  <si>
    <t>o6 : (3,74+3,39*2)</t>
  </si>
  <si>
    <t>o7 : (1,915+0,915*2)*4</t>
  </si>
  <si>
    <t>o8 : (5,63+3,845*2+1,855*2)</t>
  </si>
  <si>
    <t>o9 : (3,735+3,475*2)*4</t>
  </si>
  <si>
    <t>o10 : (3,735+3,39*2)*3</t>
  </si>
  <si>
    <t>o11 : (3,77+5,305*2)</t>
  </si>
  <si>
    <t>o12 : (3,835+4,935*2)</t>
  </si>
  <si>
    <t>o13 : (3,835+2,71*2)*3</t>
  </si>
  <si>
    <t>o14 : (1+2,02*2)</t>
  </si>
  <si>
    <t>631312141R00</t>
  </si>
  <si>
    <t>Doplnění mazanin betonem prostým rýh v dosavadních mazaninách</t>
  </si>
  <si>
    <t>m3</t>
  </si>
  <si>
    <t>prostým betonem (s dodáním hmot) bez potěru,</t>
  </si>
  <si>
    <t>o3 : 1,905*0,2*0,1</t>
  </si>
  <si>
    <t>o6 : 3,74*0,2*0,1</t>
  </si>
  <si>
    <t>o8 : 1,92*0,2*0,1</t>
  </si>
  <si>
    <t>o9 : 3,735*0,2*0,1*4</t>
  </si>
  <si>
    <t>o10 : 3,735*0,2*0,1*3</t>
  </si>
  <si>
    <t>o11 : 3,77*0,2*0,1</t>
  </si>
  <si>
    <t>o12 : 3,835*0,2*0,1</t>
  </si>
  <si>
    <t>o13 : 3,835*0,2*0,1*3</t>
  </si>
  <si>
    <t>o14 : 1*0,2*0,1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</si>
  <si>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</si>
  <si>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</si>
  <si>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</si>
  <si>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1,45*(189+2)*0,3</t>
  </si>
  <si>
    <t>0,875*2*0,3</t>
  </si>
  <si>
    <t>3,74*0,3</t>
  </si>
  <si>
    <t>1,915*4*0,3</t>
  </si>
  <si>
    <t>1,855*2*0,3</t>
  </si>
  <si>
    <t>3,735*(4+3)*0,3</t>
  </si>
  <si>
    <t>3,77*0,3</t>
  </si>
  <si>
    <t>3,835*(1+3)*0,3</t>
  </si>
  <si>
    <t>648991113RT5</t>
  </si>
  <si>
    <t>Osazení parapetních desek z plastických hmot Dodávka a osazení parapetních desek z plastických hmot šířky 400 mm</t>
  </si>
  <si>
    <t>a poloplastických hmot na montážní pěnu, zapravení omítky pod parapetem, těsnění spáry mezi parapetem a rámem okna, dodávka silikonu.</t>
  </si>
  <si>
    <t>o4 : 0,875</t>
  </si>
  <si>
    <t>o5 : 0,875</t>
  </si>
  <si>
    <t>o7 : 1,915*3</t>
  </si>
  <si>
    <t>o8 : 1,855*2</t>
  </si>
  <si>
    <t>o10</t>
  </si>
  <si>
    <t>Dodávka a montář Al stěny 3735x3390 mm vč. kotvení, těsnění a pod. 2xS+2xO+8xfix - viz PD</t>
  </si>
  <si>
    <t>kus</t>
  </si>
  <si>
    <t>Vlastní</t>
  </si>
  <si>
    <t>Indiv</t>
  </si>
  <si>
    <t>o11</t>
  </si>
  <si>
    <t>Dodávka a montář Al stěny 3770x5305 mm vč. kotvení, těsnění a pod. 4xS+16xfix - viz PD</t>
  </si>
  <si>
    <t>o12</t>
  </si>
  <si>
    <t>Dodávka a montář Al stěny 3835x4935 mm vč. kotvení, těsnění a pod. 2xS+21xfix+vent mř. - viz PD</t>
  </si>
  <si>
    <t>o13</t>
  </si>
  <si>
    <t>Dodávka a montář Al stěny 3835x2710 mm vč. kotvení, těsnění a pod. 2xS+10xfix - viz PD</t>
  </si>
  <si>
    <t>o14</t>
  </si>
  <si>
    <t>Dodávka a montář Al dveří vč zárubně 1000x2020 mm vč. kotvení, těsnění a pod.- viz PD</t>
  </si>
  <si>
    <t>o3</t>
  </si>
  <si>
    <t>Dodávka a montáž Al stěny s dveřmi 2 kř - 1905x3395 mm vč. těsnění, kotvení a pod. - viz PD</t>
  </si>
  <si>
    <t>o6</t>
  </si>
  <si>
    <t>Dodávka a montář Al stěny 3740x3390 mm vč. kotvení, těsnění a pod. 2xOS+10xfix - viz PD</t>
  </si>
  <si>
    <t>o8</t>
  </si>
  <si>
    <t>Dodávka a montář Al stěny 3740x3390 mm vč. kotvení, těsnění a pod. 2xDv+15xfix - viz PD</t>
  </si>
  <si>
    <t>o9</t>
  </si>
  <si>
    <t>Dodávka a montář Al stěny 3735x3475 mm vč. kotvení, těsnění a pod. 2xS+2xO+8xfix - viz PD</t>
  </si>
  <si>
    <t>60780014R</t>
  </si>
  <si>
    <t>parapet vnitřní š = 350 mm; materiál - povrch laminátová fólie 0,6 mm; materiál - jádro vlhkuodolná DTD 16 mm; dekor bílý</t>
  </si>
  <si>
    <t>SPCM</t>
  </si>
  <si>
    <t>Specifikace</t>
  </si>
  <si>
    <t>POL3_</t>
  </si>
  <si>
    <t>Odkaz na mn. položky pořadí 6 : 11,20500</t>
  </si>
  <si>
    <t>Koeficient : 0,2</t>
  </si>
  <si>
    <t>o1</t>
  </si>
  <si>
    <t>Dodávka a montář plast. okna 1450x2530 mm vč. kotvení, těsnění a pod. 2xOS+2xO - viz PD</t>
  </si>
  <si>
    <t>o2</t>
  </si>
  <si>
    <t>o4+o5</t>
  </si>
  <si>
    <t>Dodávka a montář plast. okna 875x850 mm vč. kotvení, těsnění a pod. OS - viz PD</t>
  </si>
  <si>
    <t>o7</t>
  </si>
  <si>
    <t>Dodávka a montář plast. okna 1915x915 mm vč. kotvení, těsnění a pod. 1xOS+2xfix - viz PD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</si>
  <si>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</si>
  <si>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</si>
  <si>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</si>
  <si>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</si>
  <si>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venkovní : 5*19,35*2</t>
  </si>
  <si>
    <t>5*18,65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</si>
  <si>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</si>
  <si>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</si>
  <si>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286,75*2</t>
  </si>
  <si>
    <t>941941842R00</t>
  </si>
  <si>
    <t>Demontáž lešení lehkého řadového s podlahami šířky přes 1 do 1,2 m, výšky přes 10 do 30 m</t>
  </si>
  <si>
    <t>941955002R00</t>
  </si>
  <si>
    <t>Lešení lehké pracovní pomocné pomocné, o výšce lešeňové podlahy přes 1,2 do 1,9 m</t>
  </si>
  <si>
    <t>vnitřní : 2*191</t>
  </si>
  <si>
    <t>2</t>
  </si>
  <si>
    <t>1*2</t>
  </si>
  <si>
    <t>4</t>
  </si>
  <si>
    <t>2,5*4</t>
  </si>
  <si>
    <t>7</t>
  </si>
  <si>
    <t>4*4</t>
  </si>
  <si>
    <t>4*3</t>
  </si>
  <si>
    <t>5*3</t>
  </si>
  <si>
    <t>941955004R00</t>
  </si>
  <si>
    <t>Lešení lehké pracovní pomocné pomocné, o výšce lešeňové podlahy přes 2,5 do 3,5 m</t>
  </si>
  <si>
    <t>vnitřní : 4+4</t>
  </si>
  <si>
    <t>venkovní : 4+4+5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</si>
  <si>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</si>
  <si>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</si>
  <si>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Odkaz na mn. položky pořadí 24 : 450,00000*2</t>
  </si>
  <si>
    <t>Odkaz na mn. položky pořadí 25 : 21,00000*2</t>
  </si>
  <si>
    <t>968061112R00</t>
  </si>
  <si>
    <t>Vyvěšení nebo zavěšení dřevěných křídel oken, plochy do 1,5 m2</t>
  </si>
  <si>
    <t>801-3</t>
  </si>
  <si>
    <t>oken, dveří a vrat, s uložením a opětovným zavěšením po provedení stavebních změn,</t>
  </si>
  <si>
    <t>o1 : 4*2*189</t>
  </si>
  <si>
    <t>o2 : 4*2*2</t>
  </si>
  <si>
    <t>o4, o5 : 1*2*2</t>
  </si>
  <si>
    <t>o6 : 2*2</t>
  </si>
  <si>
    <t>o7 : 1*2*4</t>
  </si>
  <si>
    <t>o9 : 4*2*4</t>
  </si>
  <si>
    <t>o10 : 4*2*3</t>
  </si>
  <si>
    <t>o11 : 4*2</t>
  </si>
  <si>
    <t>o12 : 2*2</t>
  </si>
  <si>
    <t>o13 : 2*2*3</t>
  </si>
  <si>
    <t>968061125R00</t>
  </si>
  <si>
    <t>Vyvěšení nebo zavěšení dřevěných křídel dveří, plochy do 2 m2</t>
  </si>
  <si>
    <t>o3 : 2</t>
  </si>
  <si>
    <t>o8 : 2</t>
  </si>
  <si>
    <t>o14 : 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</si>
  <si>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</si>
  <si>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</si>
  <si>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968083001R00</t>
  </si>
  <si>
    <t>Vybourání plastových výplní otvorů oken, do 1 m2</t>
  </si>
  <si>
    <t>o4, o5 : 0,875*0,85*2</t>
  </si>
  <si>
    <t>968083002R00</t>
  </si>
  <si>
    <t>Vybourání plastových výplní otvorů oken, do 2 m2</t>
  </si>
  <si>
    <t>968083003R00</t>
  </si>
  <si>
    <t>Vybourání plastových výplní otvorů oken, do 4 m2</t>
  </si>
  <si>
    <t>o1, o2 : 1,45*2,53*(189+2)</t>
  </si>
  <si>
    <t>968083004R00</t>
  </si>
  <si>
    <t>Vybourání plastových výplní otvorů oken, nad 4 m2</t>
  </si>
  <si>
    <t>o11 : 3,77*5,305*1</t>
  </si>
  <si>
    <t>o12 : 3,835*4,935*1</t>
  </si>
  <si>
    <t>968091001R00</t>
  </si>
  <si>
    <t>Vybourání vnitřních parapetů teracových, šířky do 30 cm, tloušťky 3 cm</t>
  </si>
  <si>
    <t>o4, o5 : 0,875*2</t>
  </si>
  <si>
    <t>o7 : 1,915*4</t>
  </si>
  <si>
    <t>999281211R00</t>
  </si>
  <si>
    <t>Přesun hmot pro opravy a údržbu objektů pro opravy a údržbu vnějších plášťů dosavadních objektů_x000D_
 výšky do 25 m</t>
  </si>
  <si>
    <t>t</t>
  </si>
  <si>
    <t>Přesun hmot</t>
  </si>
  <si>
    <t>POL7_</t>
  </si>
  <si>
    <t>oborů 801, 803, 811 a 812</t>
  </si>
  <si>
    <t>764510450RT2</t>
  </si>
  <si>
    <t>Oplechování parapetů z titanzinkového plechu výroba a montáž včetně rohů a spojovacích prostředků _x000D_
 rš 330 mm</t>
  </si>
  <si>
    <t>800-764</t>
  </si>
  <si>
    <t>1,45*(189+2)</t>
  </si>
  <si>
    <t>0,875*2</t>
  </si>
  <si>
    <t>3,74</t>
  </si>
  <si>
    <t>1,915*4</t>
  </si>
  <si>
    <t>1,855*2</t>
  </si>
  <si>
    <t>3,735*(4+3)</t>
  </si>
  <si>
    <t>3,77</t>
  </si>
  <si>
    <t>3,835*(1+3)</t>
  </si>
  <si>
    <t>764410850R00</t>
  </si>
  <si>
    <t>Demontáž oplechování parapetů rš od 100 do 330 mm</t>
  </si>
  <si>
    <t>998764203R00</t>
  </si>
  <si>
    <t>Přesun hmot pro konstrukce klempířské v objektech výšky do 24 m</t>
  </si>
  <si>
    <t>50 m vodorovně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</si>
  <si>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</si>
  <si>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</si>
  <si>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</si>
  <si>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</si>
  <si>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</si>
  <si>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Odkaz na mn. položky pořadí 39 : 531,09450</t>
  </si>
  <si>
    <t>786622211RT2</t>
  </si>
  <si>
    <t>Zastiňující zařízení lamelové žaluzie vnitřní vč. dodávky, pro okna plastová</t>
  </si>
  <si>
    <t>800-786</t>
  </si>
  <si>
    <t>998786203R00</t>
  </si>
  <si>
    <t>Přesun hmot pro čalounické úpravy v objektech výšky do 24 m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</si>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</sst>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36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4226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SUMIF(F50:F63,A16,I50:I63)+SUMIF(F50:F63,"PSU",I50:I63)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SUMIF(F50:F63,A17,I50:I63)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SUMIF(F50:F63,A18,I50:I63)</f>
        <v>0</v>
      </c>
      <c r="J18" s="85"/>
    </row>
    <row r="19" spans="1:10" ht="23.25" customHeight="1" x14ac:dyDescent="0.2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SUMIF(F50:F63,A19,I50:I63)</f>
        <v>0</v>
      </c>
      <c r="J19" s="85"/>
    </row>
    <row r="20" spans="1:10" ht="23.25" customHeight="1" x14ac:dyDescent="0.2">
      <c r="A20" s="196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SUMIF(F50:F63,A20,I50:I63)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'02 202009002 Pol'!AE221</f>
        <v>0</v>
      </c>
      <c r="G39" s="150">
        <f>'02 202009002 Pol'!AF221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'02 202009002 Pol'!AE221</f>
        <v>0</v>
      </c>
      <c r="G41" s="156">
        <f>'02 202009002 Pol'!AF221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'02 202009002 Pol'!AE221</f>
        <v>0</v>
      </c>
      <c r="G42" s="151">
        <f>'02 202009002 Pol'!AF221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'02 202009002 Pol'!G8</f>
        <v>0</v>
      </c>
      <c r="J50" s="190" t="str">
        <f>IF(I64=0,"",I50/I64*100)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'02 202009002 Pol'!G39</f>
        <v>0</v>
      </c>
      <c r="J51" s="190" t="str">
        <f>IF(I64=0,"",I51/I64*100)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'02 202009002 Pol'!G53</f>
        <v>0</v>
      </c>
      <c r="J52" s="190" t="str">
        <f>IF(I64=0,"",I52/I64*100)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'02 202009002 Pol'!G75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24</v>
      </c>
      <c r="G54" s="193"/>
      <c r="H54" s="193"/>
      <c r="I54" s="193">
        <f>'02 202009002 Pol'!G94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24</v>
      </c>
      <c r="G55" s="193"/>
      <c r="H55" s="193"/>
      <c r="I55" s="193">
        <f>'02 202009002 Pol'!G99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24</v>
      </c>
      <c r="G56" s="193"/>
      <c r="H56" s="193"/>
      <c r="I56" s="193">
        <f>'02 202009002 Pol'!G121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24</v>
      </c>
      <c r="G57" s="193"/>
      <c r="H57" s="193"/>
      <c r="I57" s="193">
        <f>'02 202009002 Pol'!G125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24</v>
      </c>
      <c r="G58" s="193"/>
      <c r="H58" s="193"/>
      <c r="I58" s="193">
        <f>'02 202009002 Pol'!G164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76</v>
      </c>
      <c r="C59" s="185" t="s">
        <v>77</v>
      </c>
      <c r="D59" s="186"/>
      <c r="E59" s="186"/>
      <c r="F59" s="192" t="s">
        <v>25</v>
      </c>
      <c r="G59" s="193"/>
      <c r="H59" s="193"/>
      <c r="I59" s="193">
        <f>'02 202009002 Pol'!G167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78</v>
      </c>
      <c r="C60" s="185" t="s">
        <v>79</v>
      </c>
      <c r="D60" s="186"/>
      <c r="E60" s="186"/>
      <c r="F60" s="192" t="s">
        <v>25</v>
      </c>
      <c r="G60" s="193"/>
      <c r="H60" s="193"/>
      <c r="I60" s="193">
        <f>'02 202009002 Pol'!G188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80</v>
      </c>
      <c r="C61" s="185" t="s">
        <v>81</v>
      </c>
      <c r="D61" s="186"/>
      <c r="E61" s="186"/>
      <c r="F61" s="192" t="s">
        <v>25</v>
      </c>
      <c r="G61" s="193"/>
      <c r="H61" s="193"/>
      <c r="I61" s="193">
        <f>'02 202009002 Pol'!G204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82</v>
      </c>
      <c r="C62" s="185" t="s">
        <v>83</v>
      </c>
      <c r="D62" s="186"/>
      <c r="E62" s="186"/>
      <c r="F62" s="192" t="s">
        <v>84</v>
      </c>
      <c r="G62" s="193"/>
      <c r="H62" s="193"/>
      <c r="I62" s="193">
        <f>'02 202009002 Pol'!G210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85</v>
      </c>
      <c r="C63" s="185" t="s">
        <v>28</v>
      </c>
      <c r="D63" s="186"/>
      <c r="E63" s="186"/>
      <c r="F63" s="192" t="s">
        <v>85</v>
      </c>
      <c r="G63" s="193"/>
      <c r="H63" s="193"/>
      <c r="I63" s="193">
        <f>'02 202009002 Pol'!G218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SUM(I50:I63)</f>
        <v>0</v>
      </c>
      <c r="J64" s="191">
        <f>SUM(J50:J63)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password="8836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836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89</v>
      </c>
      <c r="AG3" t="s">
        <v>90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91</v>
      </c>
    </row>
    <row r="5" spans="1:60" x14ac:dyDescent="0.2">
      <c r="D5" s="10"/>
    </row>
    <row r="6" spans="1:60" ht="38.25" x14ac:dyDescent="0.2">
      <c r="A6" s="208" t="s">
        <v>92</v>
      </c>
      <c r="B6" s="210" t="s">
        <v>93</v>
      </c>
      <c r="C6" s="210" t="s">
        <v>94</v>
      </c>
      <c r="D6" s="209" t="s">
        <v>95</v>
      </c>
      <c r="E6" s="208" t="s">
        <v>96</v>
      </c>
      <c r="F6" s="207" t="s">
        <v>97</v>
      </c>
      <c r="G6" s="208" t="s">
        <v>29</v>
      </c>
      <c r="H6" s="211" t="s">
        <v>30</v>
      </c>
      <c r="I6" s="211" t="s">
        <v>98</v>
      </c>
      <c r="J6" s="211" t="s">
        <v>31</v>
      </c>
      <c r="K6" s="211" t="s">
        <v>99</v>
      </c>
      <c r="L6" s="211" t="s">
        <v>100</v>
      </c>
      <c r="M6" s="211" t="s">
        <v>101</v>
      </c>
      <c r="N6" s="211" t="s">
        <v>102</v>
      </c>
      <c r="O6" s="211" t="s">
        <v>103</v>
      </c>
      <c r="P6" s="211" t="s">
        <v>104</v>
      </c>
      <c r="Q6" s="211" t="s">
        <v>105</v>
      </c>
      <c r="R6" s="211" t="s">
        <v>106</v>
      </c>
      <c r="S6" s="211" t="s">
        <v>107</v>
      </c>
      <c r="T6" s="211" t="s">
        <v>108</v>
      </c>
      <c r="U6" s="211" t="s">
        <v>109</v>
      </c>
      <c r="V6" s="211" t="s">
        <v>110</v>
      </c>
      <c r="W6" s="211" t="s">
        <v>111</v>
      </c>
      <c r="X6" s="211" t="s">
        <v>112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9" t="s">
        <v>113</v>
      </c>
      <c r="B8" s="230" t="s">
        <v>58</v>
      </c>
      <c r="C8" s="254" t="s">
        <v>59</v>
      </c>
      <c r="D8" s="231"/>
      <c r="E8" s="232"/>
      <c r="F8" s="233"/>
      <c r="G8" s="233">
        <f>SUMIF(AG9:AG38,"&lt;&gt;NOR",G9:G38)</f>
        <v>0</v>
      </c>
      <c r="H8" s="233"/>
      <c r="I8" s="233">
        <f>SUM(I9:I38)</f>
        <v>0</v>
      </c>
      <c r="J8" s="233"/>
      <c r="K8" s="233">
        <f>SUM(K9:K38)</f>
        <v>0</v>
      </c>
      <c r="L8" s="233"/>
      <c r="M8" s="233">
        <f>SUM(M9:M38)</f>
        <v>0</v>
      </c>
      <c r="N8" s="233"/>
      <c r="O8" s="233">
        <f>SUM(O9:O38)</f>
        <v>28.099999999999998</v>
      </c>
      <c r="P8" s="233"/>
      <c r="Q8" s="233">
        <f>SUM(Q9:Q38)</f>
        <v>0</v>
      </c>
      <c r="R8" s="233"/>
      <c r="S8" s="233"/>
      <c r="T8" s="234"/>
      <c r="U8" s="228"/>
      <c r="V8" s="228">
        <f>SUM(V9:V38)</f>
        <v>631.97</v>
      </c>
      <c r="W8" s="228"/>
      <c r="X8" s="228"/>
      <c r="AG8" t="s">
        <v>114</v>
      </c>
    </row>
    <row r="9" spans="1:60" outlineLevel="1" x14ac:dyDescent="0.2">
      <c r="A9" s="235">
        <v>1</v>
      </c>
      <c r="B9" s="236" t="s">
        <v>115</v>
      </c>
      <c r="C9" s="255" t="s">
        <v>116</v>
      </c>
      <c r="D9" s="237" t="s">
        <v>117</v>
      </c>
      <c r="E9" s="238">
        <v>905.18619999999999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4.0000000000000003E-5</v>
      </c>
      <c r="O9" s="240">
        <f>ROUND(E9*N9,2)</f>
        <v>0.04</v>
      </c>
      <c r="P9" s="240">
        <v>0</v>
      </c>
      <c r="Q9" s="240">
        <f>ROUND(E9*P9,2)</f>
        <v>0</v>
      </c>
      <c r="R9" s="240" t="s">
        <v>118</v>
      </c>
      <c r="S9" s="240" t="s">
        <v>119</v>
      </c>
      <c r="T9" s="241" t="s">
        <v>119</v>
      </c>
      <c r="U9" s="222">
        <v>7.8E-2</v>
      </c>
      <c r="V9" s="222">
        <f>ROUND(E9*U9,2)</f>
        <v>70.599999999999994</v>
      </c>
      <c r="W9" s="222"/>
      <c r="X9" s="222" t="s">
        <v>120</v>
      </c>
      <c r="Y9" s="212"/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56" t="s">
        <v>122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2" t="str">
        <f>C10</f>
        <v>které se zřizují před úpravami povrchu, a obalení osazených dveřních zárubní před znečištěním při úpravách povrchu nástřikem plastických maltovin včetně pozdějšího odkrytí,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7" t="s">
        <v>124</v>
      </c>
      <c r="D11" s="224"/>
      <c r="E11" s="225">
        <v>693.34649999999999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125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7" t="s">
        <v>126</v>
      </c>
      <c r="D12" s="224"/>
      <c r="E12" s="225">
        <v>7.3369999999999997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7" t="s">
        <v>127</v>
      </c>
      <c r="D13" s="224"/>
      <c r="E13" s="225">
        <v>6.4674800000000001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7" t="s">
        <v>128</v>
      </c>
      <c r="D14" s="224"/>
      <c r="E14" s="225">
        <v>0.74375000000000002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7" t="s">
        <v>129</v>
      </c>
      <c r="D15" s="224"/>
      <c r="E15" s="225">
        <v>0.74375000000000002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125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7" t="s">
        <v>130</v>
      </c>
      <c r="D16" s="224"/>
      <c r="E16" s="225">
        <v>12.678599999999999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7" t="s">
        <v>131</v>
      </c>
      <c r="D17" s="224"/>
      <c r="E17" s="225">
        <v>7.0088999999999997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125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7" t="s">
        <v>132</v>
      </c>
      <c r="D18" s="224"/>
      <c r="E18" s="225">
        <v>14.83465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7" t="s">
        <v>133</v>
      </c>
      <c r="D19" s="224"/>
      <c r="E19" s="225">
        <v>51.916499999999999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7" t="s">
        <v>134</v>
      </c>
      <c r="D20" s="224"/>
      <c r="E20" s="225">
        <v>37.984949999999998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125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7" t="s">
        <v>135</v>
      </c>
      <c r="D21" s="224"/>
      <c r="E21" s="225">
        <v>19.999849999999999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7" t="s">
        <v>136</v>
      </c>
      <c r="D22" s="224"/>
      <c r="E22" s="225">
        <v>18.925730000000001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7" t="s">
        <v>137</v>
      </c>
      <c r="D23" s="224"/>
      <c r="E23" s="225">
        <v>31.178550000000001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125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7" t="s">
        <v>138</v>
      </c>
      <c r="D24" s="224"/>
      <c r="E24" s="225">
        <v>2.02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5">
        <v>2</v>
      </c>
      <c r="B25" s="236" t="s">
        <v>139</v>
      </c>
      <c r="C25" s="255" t="s">
        <v>140</v>
      </c>
      <c r="D25" s="237" t="s">
        <v>117</v>
      </c>
      <c r="E25" s="238">
        <v>531.09450000000004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5.2839999999999998E-2</v>
      </c>
      <c r="O25" s="240">
        <f>ROUND(E25*N25,2)</f>
        <v>28.06</v>
      </c>
      <c r="P25" s="240">
        <v>0</v>
      </c>
      <c r="Q25" s="240">
        <f>ROUND(E25*P25,2)</f>
        <v>0</v>
      </c>
      <c r="R25" s="240" t="s">
        <v>141</v>
      </c>
      <c r="S25" s="240" t="s">
        <v>119</v>
      </c>
      <c r="T25" s="241" t="s">
        <v>119</v>
      </c>
      <c r="U25" s="222">
        <v>1.0569999999999999</v>
      </c>
      <c r="V25" s="222">
        <f>ROUND(E25*U25,2)</f>
        <v>561.37</v>
      </c>
      <c r="W25" s="222"/>
      <c r="X25" s="222" t="s">
        <v>120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6" t="s">
        <v>142</v>
      </c>
      <c r="D26" s="243"/>
      <c r="E26" s="243"/>
      <c r="F26" s="243"/>
      <c r="G26" s="243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123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2" t="str">
        <f>C26</f>
        <v>okenního nebo dveřního, z pomocného pracovního lešení o výšce podlahy do 1900 mm a pro zatížení do 1,5 kPa,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7" t="s">
        <v>143</v>
      </c>
      <c r="D27" s="224"/>
      <c r="E27" s="225">
        <v>456.108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7" t="s">
        <v>144</v>
      </c>
      <c r="D28" s="224"/>
      <c r="E28" s="225">
        <v>2.6084999999999998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125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7" t="s">
        <v>145</v>
      </c>
      <c r="D29" s="224"/>
      <c r="E29" s="225">
        <v>2.0699999999999998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7" t="s">
        <v>146</v>
      </c>
      <c r="D30" s="224"/>
      <c r="E30" s="225">
        <v>4.2779999999999996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7" t="s">
        <v>147</v>
      </c>
      <c r="D31" s="224"/>
      <c r="E31" s="225">
        <v>6.7919999999999998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7" t="s">
        <v>148</v>
      </c>
      <c r="D32" s="224"/>
      <c r="E32" s="225">
        <v>5.109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125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7" t="s">
        <v>149</v>
      </c>
      <c r="D33" s="224"/>
      <c r="E33" s="225">
        <v>17.303999999999998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7" t="s">
        <v>150</v>
      </c>
      <c r="D34" s="224"/>
      <c r="E34" s="225">
        <v>12.824999999999999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7" t="s">
        <v>151</v>
      </c>
      <c r="D35" s="224"/>
      <c r="E35" s="225">
        <v>5.4450000000000003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7" t="s">
        <v>152</v>
      </c>
      <c r="D36" s="224"/>
      <c r="E36" s="225">
        <v>5.2619999999999996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7" t="s">
        <v>153</v>
      </c>
      <c r="D37" s="224"/>
      <c r="E37" s="225">
        <v>11.781000000000001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125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7" t="s">
        <v>154</v>
      </c>
      <c r="D38" s="224"/>
      <c r="E38" s="225">
        <v>1.512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125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29" t="s">
        <v>113</v>
      </c>
      <c r="B39" s="230" t="s">
        <v>60</v>
      </c>
      <c r="C39" s="254" t="s">
        <v>61</v>
      </c>
      <c r="D39" s="231"/>
      <c r="E39" s="232"/>
      <c r="F39" s="233"/>
      <c r="G39" s="233">
        <f>SUMIF(AG40:AG52,"&lt;&gt;NOR",G40:G52)</f>
        <v>0</v>
      </c>
      <c r="H39" s="233"/>
      <c r="I39" s="233">
        <f>SUM(I40:I52)</f>
        <v>0</v>
      </c>
      <c r="J39" s="233"/>
      <c r="K39" s="233">
        <f>SUM(K40:K52)</f>
        <v>0</v>
      </c>
      <c r="L39" s="233"/>
      <c r="M39" s="233">
        <f>SUM(M40:M52)</f>
        <v>0</v>
      </c>
      <c r="N39" s="233"/>
      <c r="O39" s="233">
        <f>SUM(O40:O52)</f>
        <v>3.42</v>
      </c>
      <c r="P39" s="233"/>
      <c r="Q39" s="233">
        <f>SUM(Q40:Q52)</f>
        <v>0</v>
      </c>
      <c r="R39" s="233"/>
      <c r="S39" s="233"/>
      <c r="T39" s="234"/>
      <c r="U39" s="228"/>
      <c r="V39" s="228">
        <f>SUM(V40:V52)</f>
        <v>261.64</v>
      </c>
      <c r="W39" s="228"/>
      <c r="X39" s="228"/>
      <c r="AG39" t="s">
        <v>114</v>
      </c>
    </row>
    <row r="40" spans="1:60" outlineLevel="1" x14ac:dyDescent="0.2">
      <c r="A40" s="235">
        <v>3</v>
      </c>
      <c r="B40" s="236" t="s">
        <v>155</v>
      </c>
      <c r="C40" s="255" t="s">
        <v>156</v>
      </c>
      <c r="D40" s="237" t="s">
        <v>157</v>
      </c>
      <c r="E40" s="238">
        <v>1434.96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40">
        <v>2.3800000000000002E-3</v>
      </c>
      <c r="O40" s="240">
        <f>ROUND(E40*N40,2)</f>
        <v>3.42</v>
      </c>
      <c r="P40" s="240">
        <v>0</v>
      </c>
      <c r="Q40" s="240">
        <f>ROUND(E40*P40,2)</f>
        <v>0</v>
      </c>
      <c r="R40" s="240" t="s">
        <v>141</v>
      </c>
      <c r="S40" s="240" t="s">
        <v>119</v>
      </c>
      <c r="T40" s="241" t="s">
        <v>119</v>
      </c>
      <c r="U40" s="222">
        <v>0.18232999999999999</v>
      </c>
      <c r="V40" s="222">
        <f>ROUND(E40*U40,2)</f>
        <v>261.64</v>
      </c>
      <c r="W40" s="222"/>
      <c r="X40" s="222" t="s">
        <v>120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7" t="s">
        <v>158</v>
      </c>
      <c r="D41" s="224"/>
      <c r="E41" s="225">
        <v>1243.4100000000001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125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7" t="s">
        <v>159</v>
      </c>
      <c r="D42" s="224"/>
      <c r="E42" s="225">
        <v>8.6950000000000003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7" t="s">
        <v>160</v>
      </c>
      <c r="D43" s="224"/>
      <c r="E43" s="225">
        <v>5.15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125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7" t="s">
        <v>161</v>
      </c>
      <c r="D44" s="224"/>
      <c r="E44" s="225">
        <v>10.52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125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7" t="s">
        <v>162</v>
      </c>
      <c r="D45" s="224"/>
      <c r="E45" s="225">
        <v>14.98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125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7" t="s">
        <v>163</v>
      </c>
      <c r="D46" s="224"/>
      <c r="E46" s="225">
        <v>17.03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7" t="s">
        <v>164</v>
      </c>
      <c r="D47" s="224"/>
      <c r="E47" s="225">
        <v>42.74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125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7" t="s">
        <v>165</v>
      </c>
      <c r="D48" s="224"/>
      <c r="E48" s="225">
        <v>31.545000000000002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125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7" t="s">
        <v>166</v>
      </c>
      <c r="D49" s="224"/>
      <c r="E49" s="225">
        <v>14.38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7" t="s">
        <v>167</v>
      </c>
      <c r="D50" s="224"/>
      <c r="E50" s="225">
        <v>13.705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125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7" t="s">
        <v>168</v>
      </c>
      <c r="D51" s="224"/>
      <c r="E51" s="225">
        <v>27.765000000000001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7" t="s">
        <v>169</v>
      </c>
      <c r="D52" s="224"/>
      <c r="E52" s="225">
        <v>5.04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125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29" t="s">
        <v>113</v>
      </c>
      <c r="B53" s="230" t="s">
        <v>62</v>
      </c>
      <c r="C53" s="254" t="s">
        <v>63</v>
      </c>
      <c r="D53" s="231"/>
      <c r="E53" s="232"/>
      <c r="F53" s="233"/>
      <c r="G53" s="233">
        <f>SUMIF(AG54:AG74,"&lt;&gt;NOR",G54:G74)</f>
        <v>0</v>
      </c>
      <c r="H53" s="233"/>
      <c r="I53" s="233">
        <f>SUM(I54:I74)</f>
        <v>0</v>
      </c>
      <c r="J53" s="233"/>
      <c r="K53" s="233">
        <f>SUM(K54:K74)</f>
        <v>0</v>
      </c>
      <c r="L53" s="233"/>
      <c r="M53" s="233">
        <f>SUM(M54:M74)</f>
        <v>0</v>
      </c>
      <c r="N53" s="233"/>
      <c r="O53" s="233">
        <f>SUM(O54:O74)</f>
        <v>10.24</v>
      </c>
      <c r="P53" s="233"/>
      <c r="Q53" s="233">
        <f>SUM(Q54:Q74)</f>
        <v>0</v>
      </c>
      <c r="R53" s="233"/>
      <c r="S53" s="233"/>
      <c r="T53" s="234"/>
      <c r="U53" s="228"/>
      <c r="V53" s="228">
        <f>SUM(V54:V74)</f>
        <v>43.68</v>
      </c>
      <c r="W53" s="228"/>
      <c r="X53" s="228"/>
      <c r="AG53" t="s">
        <v>114</v>
      </c>
    </row>
    <row r="54" spans="1:60" outlineLevel="1" x14ac:dyDescent="0.2">
      <c r="A54" s="235">
        <v>4</v>
      </c>
      <c r="B54" s="236" t="s">
        <v>170</v>
      </c>
      <c r="C54" s="255" t="s">
        <v>171</v>
      </c>
      <c r="D54" s="237" t="s">
        <v>172</v>
      </c>
      <c r="E54" s="238">
        <v>1.0764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40">
        <v>2.5</v>
      </c>
      <c r="O54" s="240">
        <f>ROUND(E54*N54,2)</f>
        <v>2.69</v>
      </c>
      <c r="P54" s="240">
        <v>0</v>
      </c>
      <c r="Q54" s="240">
        <f>ROUND(E54*P54,2)</f>
        <v>0</v>
      </c>
      <c r="R54" s="240" t="s">
        <v>141</v>
      </c>
      <c r="S54" s="240" t="s">
        <v>119</v>
      </c>
      <c r="T54" s="241" t="s">
        <v>119</v>
      </c>
      <c r="U54" s="222">
        <v>5.33</v>
      </c>
      <c r="V54" s="222">
        <f>ROUND(E54*U54,2)</f>
        <v>5.74</v>
      </c>
      <c r="W54" s="222"/>
      <c r="X54" s="222" t="s">
        <v>120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6" t="s">
        <v>173</v>
      </c>
      <c r="D55" s="243"/>
      <c r="E55" s="243"/>
      <c r="F55" s="243"/>
      <c r="G55" s="243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123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7" t="s">
        <v>174</v>
      </c>
      <c r="D56" s="224"/>
      <c r="E56" s="225">
        <v>3.8100000000000002E-2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125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7" t="s">
        <v>175</v>
      </c>
      <c r="D57" s="224"/>
      <c r="E57" s="225">
        <v>7.4800000000000005E-2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125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7" t="s">
        <v>176</v>
      </c>
      <c r="D58" s="224"/>
      <c r="E58" s="225">
        <v>3.8399999999999997E-2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125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7" t="s">
        <v>177</v>
      </c>
      <c r="D59" s="224"/>
      <c r="E59" s="225">
        <v>0.29880000000000001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125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7" t="s">
        <v>178</v>
      </c>
      <c r="D60" s="224"/>
      <c r="E60" s="225">
        <v>0.22409999999999999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7" t="s">
        <v>179</v>
      </c>
      <c r="D61" s="224"/>
      <c r="E61" s="225">
        <v>7.5399999999999995E-2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125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7" t="s">
        <v>180</v>
      </c>
      <c r="D62" s="224"/>
      <c r="E62" s="225">
        <v>7.6700000000000004E-2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125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7" t="s">
        <v>181</v>
      </c>
      <c r="D63" s="224"/>
      <c r="E63" s="225">
        <v>0.2301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7" t="s">
        <v>182</v>
      </c>
      <c r="D64" s="224"/>
      <c r="E64" s="225">
        <v>0.02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125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35">
        <v>5</v>
      </c>
      <c r="B65" s="236" t="s">
        <v>183</v>
      </c>
      <c r="C65" s="255" t="s">
        <v>184</v>
      </c>
      <c r="D65" s="237" t="s">
        <v>117</v>
      </c>
      <c r="E65" s="238">
        <v>101.7195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40">
        <v>7.4260000000000007E-2</v>
      </c>
      <c r="O65" s="240">
        <f>ROUND(E65*N65,2)</f>
        <v>7.55</v>
      </c>
      <c r="P65" s="240">
        <v>0</v>
      </c>
      <c r="Q65" s="240">
        <f>ROUND(E65*P65,2)</f>
        <v>0</v>
      </c>
      <c r="R65" s="240" t="s">
        <v>118</v>
      </c>
      <c r="S65" s="240" t="s">
        <v>119</v>
      </c>
      <c r="T65" s="241" t="s">
        <v>119</v>
      </c>
      <c r="U65" s="222">
        <v>0.373</v>
      </c>
      <c r="V65" s="222">
        <f>ROUND(E65*U65,2)</f>
        <v>37.94</v>
      </c>
      <c r="W65" s="222"/>
      <c r="X65" s="222" t="s">
        <v>120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9"/>
      <c r="B66" s="220"/>
      <c r="C66" s="256" t="s">
        <v>185</v>
      </c>
      <c r="D66" s="243"/>
      <c r="E66" s="243"/>
      <c r="F66" s="243"/>
      <c r="G66" s="243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123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42" t="str">
        <f>C66</f>
        <v>na zdivu jako podklad např. pod izolaci, na parapetech z prefabrikovaných dílců, pod oplechování apod., vodorovný nebo ve spádu do 15°, hlazený dřevěným hladítkem,</v>
      </c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7" t="s">
        <v>186</v>
      </c>
      <c r="D67" s="224"/>
      <c r="E67" s="225">
        <v>83.084999999999994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7" t="s">
        <v>187</v>
      </c>
      <c r="D68" s="224"/>
      <c r="E68" s="225">
        <v>0.52500000000000002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125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7" t="s">
        <v>188</v>
      </c>
      <c r="D69" s="224"/>
      <c r="E69" s="225">
        <v>1.1220000000000001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7" t="s">
        <v>189</v>
      </c>
      <c r="D70" s="224"/>
      <c r="E70" s="225">
        <v>2.298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7" t="s">
        <v>190</v>
      </c>
      <c r="D71" s="224"/>
      <c r="E71" s="225">
        <v>1.113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7" t="s">
        <v>191</v>
      </c>
      <c r="D72" s="224"/>
      <c r="E72" s="225">
        <v>7.8434999999999997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7" t="s">
        <v>192</v>
      </c>
      <c r="D73" s="224"/>
      <c r="E73" s="225">
        <v>1.131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125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7" t="s">
        <v>193</v>
      </c>
      <c r="D74" s="224"/>
      <c r="E74" s="225">
        <v>4.6020000000000003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29" t="s">
        <v>113</v>
      </c>
      <c r="B75" s="230" t="s">
        <v>64</v>
      </c>
      <c r="C75" s="254" t="s">
        <v>65</v>
      </c>
      <c r="D75" s="231"/>
      <c r="E75" s="232"/>
      <c r="F75" s="233"/>
      <c r="G75" s="233">
        <f>SUMIF(AG76:AG93,"&lt;&gt;NOR",G76:G93)</f>
        <v>0</v>
      </c>
      <c r="H75" s="233"/>
      <c r="I75" s="233">
        <f>SUM(I76:I93)</f>
        <v>0</v>
      </c>
      <c r="J75" s="233"/>
      <c r="K75" s="233">
        <f>SUM(K76:K93)</f>
        <v>0</v>
      </c>
      <c r="L75" s="233"/>
      <c r="M75" s="233">
        <f>SUM(M76:M93)</f>
        <v>0</v>
      </c>
      <c r="N75" s="233"/>
      <c r="O75" s="233">
        <f>SUM(O76:O93)</f>
        <v>0.14000000000000001</v>
      </c>
      <c r="P75" s="233"/>
      <c r="Q75" s="233">
        <f>SUM(Q76:Q93)</f>
        <v>0</v>
      </c>
      <c r="R75" s="233"/>
      <c r="S75" s="233"/>
      <c r="T75" s="234"/>
      <c r="U75" s="228"/>
      <c r="V75" s="228">
        <f>SUM(V76:V93)</f>
        <v>4.76</v>
      </c>
      <c r="W75" s="228"/>
      <c r="X75" s="228"/>
      <c r="AG75" t="s">
        <v>114</v>
      </c>
    </row>
    <row r="76" spans="1:60" ht="22.5" outlineLevel="1" x14ac:dyDescent="0.2">
      <c r="A76" s="235">
        <v>6</v>
      </c>
      <c r="B76" s="236" t="s">
        <v>194</v>
      </c>
      <c r="C76" s="255" t="s">
        <v>195</v>
      </c>
      <c r="D76" s="237" t="s">
        <v>157</v>
      </c>
      <c r="E76" s="238">
        <v>11.205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40">
        <v>7.4599999999999996E-3</v>
      </c>
      <c r="O76" s="240">
        <f>ROUND(E76*N76,2)</f>
        <v>0.08</v>
      </c>
      <c r="P76" s="240">
        <v>0</v>
      </c>
      <c r="Q76" s="240">
        <f>ROUND(E76*P76,2)</f>
        <v>0</v>
      </c>
      <c r="R76" s="240" t="s">
        <v>118</v>
      </c>
      <c r="S76" s="240" t="s">
        <v>119</v>
      </c>
      <c r="T76" s="241" t="s">
        <v>119</v>
      </c>
      <c r="U76" s="222">
        <v>0.42499999999999999</v>
      </c>
      <c r="V76" s="222">
        <f>ROUND(E76*U76,2)</f>
        <v>4.76</v>
      </c>
      <c r="W76" s="222"/>
      <c r="X76" s="222" t="s">
        <v>120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121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9"/>
      <c r="B77" s="220"/>
      <c r="C77" s="256" t="s">
        <v>196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123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42" t="str">
        <f>C77</f>
        <v>a poloplastických hmot na montážní pěnu, zapravení omítky pod parapetem, těsnění spáry mezi parapetem a rámem okna, dodávka silikonu.</v>
      </c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7" t="s">
        <v>197</v>
      </c>
      <c r="D78" s="224"/>
      <c r="E78" s="225">
        <v>0.875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7" t="s">
        <v>198</v>
      </c>
      <c r="D79" s="224"/>
      <c r="E79" s="225">
        <v>0.875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125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7" t="s">
        <v>199</v>
      </c>
      <c r="D80" s="224"/>
      <c r="E80" s="225">
        <v>5.7450000000000001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125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7" t="s">
        <v>200</v>
      </c>
      <c r="D81" s="224"/>
      <c r="E81" s="225">
        <v>3.71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125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44">
        <v>7</v>
      </c>
      <c r="B82" s="245" t="s">
        <v>201</v>
      </c>
      <c r="C82" s="258" t="s">
        <v>202</v>
      </c>
      <c r="D82" s="246" t="s">
        <v>203</v>
      </c>
      <c r="E82" s="247">
        <v>3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49"/>
      <c r="S82" s="249" t="s">
        <v>204</v>
      </c>
      <c r="T82" s="250" t="s">
        <v>205</v>
      </c>
      <c r="U82" s="222">
        <v>0</v>
      </c>
      <c r="V82" s="222">
        <f>ROUND(E82*U82,2)</f>
        <v>0</v>
      </c>
      <c r="W82" s="222"/>
      <c r="X82" s="222" t="s">
        <v>120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44">
        <v>8</v>
      </c>
      <c r="B83" s="245" t="s">
        <v>206</v>
      </c>
      <c r="C83" s="258" t="s">
        <v>207</v>
      </c>
      <c r="D83" s="246" t="s">
        <v>203</v>
      </c>
      <c r="E83" s="247">
        <v>1</v>
      </c>
      <c r="F83" s="248"/>
      <c r="G83" s="249">
        <f>ROUND(E83*F83,2)</f>
        <v>0</v>
      </c>
      <c r="H83" s="248"/>
      <c r="I83" s="249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49"/>
      <c r="S83" s="249" t="s">
        <v>204</v>
      </c>
      <c r="T83" s="250" t="s">
        <v>205</v>
      </c>
      <c r="U83" s="222">
        <v>0</v>
      </c>
      <c r="V83" s="222">
        <f>ROUND(E83*U83,2)</f>
        <v>0</v>
      </c>
      <c r="W83" s="222"/>
      <c r="X83" s="222" t="s">
        <v>120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4">
        <v>9</v>
      </c>
      <c r="B84" s="245" t="s">
        <v>208</v>
      </c>
      <c r="C84" s="258" t="s">
        <v>209</v>
      </c>
      <c r="D84" s="246" t="s">
        <v>203</v>
      </c>
      <c r="E84" s="247">
        <v>1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9">
        <v>0</v>
      </c>
      <c r="O84" s="249">
        <f>ROUND(E84*N84,2)</f>
        <v>0</v>
      </c>
      <c r="P84" s="249">
        <v>0</v>
      </c>
      <c r="Q84" s="249">
        <f>ROUND(E84*P84,2)</f>
        <v>0</v>
      </c>
      <c r="R84" s="249"/>
      <c r="S84" s="249" t="s">
        <v>204</v>
      </c>
      <c r="T84" s="250" t="s">
        <v>205</v>
      </c>
      <c r="U84" s="222">
        <v>0</v>
      </c>
      <c r="V84" s="222">
        <f>ROUND(E84*U84,2)</f>
        <v>0</v>
      </c>
      <c r="W84" s="222"/>
      <c r="X84" s="222" t="s">
        <v>120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44">
        <v>10</v>
      </c>
      <c r="B85" s="245" t="s">
        <v>210</v>
      </c>
      <c r="C85" s="258" t="s">
        <v>211</v>
      </c>
      <c r="D85" s="246" t="s">
        <v>203</v>
      </c>
      <c r="E85" s="247">
        <v>3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49"/>
      <c r="S85" s="249" t="s">
        <v>204</v>
      </c>
      <c r="T85" s="250" t="s">
        <v>205</v>
      </c>
      <c r="U85" s="222">
        <v>0</v>
      </c>
      <c r="V85" s="222">
        <f>ROUND(E85*U85,2)</f>
        <v>0</v>
      </c>
      <c r="W85" s="222"/>
      <c r="X85" s="222" t="s">
        <v>120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121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4">
        <v>11</v>
      </c>
      <c r="B86" s="245" t="s">
        <v>212</v>
      </c>
      <c r="C86" s="258" t="s">
        <v>213</v>
      </c>
      <c r="D86" s="246" t="s">
        <v>203</v>
      </c>
      <c r="E86" s="247">
        <v>1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49"/>
      <c r="S86" s="249" t="s">
        <v>204</v>
      </c>
      <c r="T86" s="250" t="s">
        <v>205</v>
      </c>
      <c r="U86" s="222">
        <v>0</v>
      </c>
      <c r="V86" s="222">
        <f>ROUND(E86*U86,2)</f>
        <v>0</v>
      </c>
      <c r="W86" s="222"/>
      <c r="X86" s="222" t="s">
        <v>120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121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44">
        <v>12</v>
      </c>
      <c r="B87" s="245" t="s">
        <v>214</v>
      </c>
      <c r="C87" s="258" t="s">
        <v>215</v>
      </c>
      <c r="D87" s="246" t="s">
        <v>203</v>
      </c>
      <c r="E87" s="247">
        <v>1</v>
      </c>
      <c r="F87" s="248"/>
      <c r="G87" s="249">
        <f>ROUND(E87*F87,2)</f>
        <v>0</v>
      </c>
      <c r="H87" s="248"/>
      <c r="I87" s="249">
        <f>ROUND(E87*H87,2)</f>
        <v>0</v>
      </c>
      <c r="J87" s="248"/>
      <c r="K87" s="249">
        <f>ROUND(E87*J87,2)</f>
        <v>0</v>
      </c>
      <c r="L87" s="249">
        <v>21</v>
      </c>
      <c r="M87" s="249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49"/>
      <c r="S87" s="249" t="s">
        <v>204</v>
      </c>
      <c r="T87" s="250" t="s">
        <v>205</v>
      </c>
      <c r="U87" s="222">
        <v>0</v>
      </c>
      <c r="V87" s="222">
        <f>ROUND(E87*U87,2)</f>
        <v>0</v>
      </c>
      <c r="W87" s="222"/>
      <c r="X87" s="222" t="s">
        <v>120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121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44">
        <v>13</v>
      </c>
      <c r="B88" s="245" t="s">
        <v>216</v>
      </c>
      <c r="C88" s="258" t="s">
        <v>217</v>
      </c>
      <c r="D88" s="246" t="s">
        <v>203</v>
      </c>
      <c r="E88" s="247">
        <v>1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49"/>
      <c r="S88" s="249" t="s">
        <v>204</v>
      </c>
      <c r="T88" s="250" t="s">
        <v>205</v>
      </c>
      <c r="U88" s="222">
        <v>0</v>
      </c>
      <c r="V88" s="222">
        <f>ROUND(E88*U88,2)</f>
        <v>0</v>
      </c>
      <c r="W88" s="222"/>
      <c r="X88" s="222" t="s">
        <v>120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121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44">
        <v>14</v>
      </c>
      <c r="B89" s="245" t="s">
        <v>218</v>
      </c>
      <c r="C89" s="258" t="s">
        <v>219</v>
      </c>
      <c r="D89" s="246" t="s">
        <v>203</v>
      </c>
      <c r="E89" s="247">
        <v>1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9">
        <v>0</v>
      </c>
      <c r="O89" s="249">
        <f>ROUND(E89*N89,2)</f>
        <v>0</v>
      </c>
      <c r="P89" s="249">
        <v>0</v>
      </c>
      <c r="Q89" s="249">
        <f>ROUND(E89*P89,2)</f>
        <v>0</v>
      </c>
      <c r="R89" s="249"/>
      <c r="S89" s="249" t="s">
        <v>204</v>
      </c>
      <c r="T89" s="250" t="s">
        <v>205</v>
      </c>
      <c r="U89" s="222">
        <v>0</v>
      </c>
      <c r="V89" s="222">
        <f>ROUND(E89*U89,2)</f>
        <v>0</v>
      </c>
      <c r="W89" s="222"/>
      <c r="X89" s="222" t="s">
        <v>120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121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4">
        <v>15</v>
      </c>
      <c r="B90" s="245" t="s">
        <v>220</v>
      </c>
      <c r="C90" s="258" t="s">
        <v>221</v>
      </c>
      <c r="D90" s="246" t="s">
        <v>203</v>
      </c>
      <c r="E90" s="247">
        <v>4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49"/>
      <c r="S90" s="249" t="s">
        <v>204</v>
      </c>
      <c r="T90" s="250" t="s">
        <v>205</v>
      </c>
      <c r="U90" s="222">
        <v>0</v>
      </c>
      <c r="V90" s="222">
        <f>ROUND(E90*U90,2)</f>
        <v>0</v>
      </c>
      <c r="W90" s="222"/>
      <c r="X90" s="222" t="s">
        <v>120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5">
        <v>16</v>
      </c>
      <c r="B91" s="236" t="s">
        <v>222</v>
      </c>
      <c r="C91" s="255" t="s">
        <v>223</v>
      </c>
      <c r="D91" s="237" t="s">
        <v>157</v>
      </c>
      <c r="E91" s="238">
        <v>13.446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4.2500000000000003E-3</v>
      </c>
      <c r="O91" s="240">
        <f>ROUND(E91*N91,2)</f>
        <v>0.06</v>
      </c>
      <c r="P91" s="240">
        <v>0</v>
      </c>
      <c r="Q91" s="240">
        <f>ROUND(E91*P91,2)</f>
        <v>0</v>
      </c>
      <c r="R91" s="240" t="s">
        <v>224</v>
      </c>
      <c r="S91" s="240" t="s">
        <v>119</v>
      </c>
      <c r="T91" s="241" t="s">
        <v>119</v>
      </c>
      <c r="U91" s="222">
        <v>0</v>
      </c>
      <c r="V91" s="222">
        <f>ROUND(E91*U91,2)</f>
        <v>0</v>
      </c>
      <c r="W91" s="222"/>
      <c r="X91" s="222" t="s">
        <v>225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226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7" t="s">
        <v>227</v>
      </c>
      <c r="D92" s="224"/>
      <c r="E92" s="225">
        <v>11.205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125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9" t="s">
        <v>228</v>
      </c>
      <c r="D93" s="226"/>
      <c r="E93" s="227">
        <v>2.2410000000000001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125</v>
      </c>
      <c r="AH93" s="212">
        <v>4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29" t="s">
        <v>113</v>
      </c>
      <c r="B94" s="230" t="s">
        <v>66</v>
      </c>
      <c r="C94" s="254" t="s">
        <v>67</v>
      </c>
      <c r="D94" s="231"/>
      <c r="E94" s="232"/>
      <c r="F94" s="233"/>
      <c r="G94" s="233">
        <f>SUMIF(AG95:AG98,"&lt;&gt;NOR",G95:G98)</f>
        <v>0</v>
      </c>
      <c r="H94" s="233"/>
      <c r="I94" s="233">
        <f>SUM(I95:I98)</f>
        <v>0</v>
      </c>
      <c r="J94" s="233"/>
      <c r="K94" s="233">
        <f>SUM(K95:K98)</f>
        <v>0</v>
      </c>
      <c r="L94" s="233"/>
      <c r="M94" s="233">
        <f>SUM(M95:M98)</f>
        <v>0</v>
      </c>
      <c r="N94" s="233"/>
      <c r="O94" s="233">
        <f>SUM(O95:O98)</f>
        <v>0</v>
      </c>
      <c r="P94" s="233"/>
      <c r="Q94" s="233">
        <f>SUM(Q95:Q98)</f>
        <v>0</v>
      </c>
      <c r="R94" s="233"/>
      <c r="S94" s="233"/>
      <c r="T94" s="234"/>
      <c r="U94" s="228"/>
      <c r="V94" s="228">
        <f>SUM(V95:V98)</f>
        <v>0</v>
      </c>
      <c r="W94" s="228"/>
      <c r="X94" s="228"/>
      <c r="AG94" t="s">
        <v>114</v>
      </c>
    </row>
    <row r="95" spans="1:60" ht="22.5" outlineLevel="1" x14ac:dyDescent="0.2">
      <c r="A95" s="244">
        <v>17</v>
      </c>
      <c r="B95" s="245" t="s">
        <v>229</v>
      </c>
      <c r="C95" s="258" t="s">
        <v>230</v>
      </c>
      <c r="D95" s="246" t="s">
        <v>203</v>
      </c>
      <c r="E95" s="247">
        <v>189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49">
        <f>G95*(1+L95/100)</f>
        <v>0</v>
      </c>
      <c r="N95" s="249">
        <v>0</v>
      </c>
      <c r="O95" s="249">
        <f>ROUND(E95*N95,2)</f>
        <v>0</v>
      </c>
      <c r="P95" s="249">
        <v>0</v>
      </c>
      <c r="Q95" s="249">
        <f>ROUND(E95*P95,2)</f>
        <v>0</v>
      </c>
      <c r="R95" s="249"/>
      <c r="S95" s="249" t="s">
        <v>204</v>
      </c>
      <c r="T95" s="250" t="s">
        <v>205</v>
      </c>
      <c r="U95" s="222">
        <v>0</v>
      </c>
      <c r="V95" s="222">
        <f>ROUND(E95*U95,2)</f>
        <v>0</v>
      </c>
      <c r="W95" s="222"/>
      <c r="X95" s="222" t="s">
        <v>120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4">
        <v>18</v>
      </c>
      <c r="B96" s="245" t="s">
        <v>231</v>
      </c>
      <c r="C96" s="258" t="s">
        <v>230</v>
      </c>
      <c r="D96" s="246" t="s">
        <v>203</v>
      </c>
      <c r="E96" s="247">
        <v>2</v>
      </c>
      <c r="F96" s="248"/>
      <c r="G96" s="249">
        <f>ROUND(E96*F96,2)</f>
        <v>0</v>
      </c>
      <c r="H96" s="248"/>
      <c r="I96" s="249">
        <f>ROUND(E96*H96,2)</f>
        <v>0</v>
      </c>
      <c r="J96" s="248"/>
      <c r="K96" s="249">
        <f>ROUND(E96*J96,2)</f>
        <v>0</v>
      </c>
      <c r="L96" s="249">
        <v>21</v>
      </c>
      <c r="M96" s="249">
        <f>G96*(1+L96/100)</f>
        <v>0</v>
      </c>
      <c r="N96" s="249">
        <v>0</v>
      </c>
      <c r="O96" s="249">
        <f>ROUND(E96*N96,2)</f>
        <v>0</v>
      </c>
      <c r="P96" s="249">
        <v>0</v>
      </c>
      <c r="Q96" s="249">
        <f>ROUND(E96*P96,2)</f>
        <v>0</v>
      </c>
      <c r="R96" s="249"/>
      <c r="S96" s="249" t="s">
        <v>204</v>
      </c>
      <c r="T96" s="250" t="s">
        <v>205</v>
      </c>
      <c r="U96" s="222">
        <v>0</v>
      </c>
      <c r="V96" s="222">
        <f>ROUND(E96*U96,2)</f>
        <v>0</v>
      </c>
      <c r="W96" s="222"/>
      <c r="X96" s="222" t="s">
        <v>120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121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4">
        <v>19</v>
      </c>
      <c r="B97" s="245" t="s">
        <v>232</v>
      </c>
      <c r="C97" s="258" t="s">
        <v>233</v>
      </c>
      <c r="D97" s="246" t="s">
        <v>203</v>
      </c>
      <c r="E97" s="247">
        <v>2</v>
      </c>
      <c r="F97" s="248"/>
      <c r="G97" s="249">
        <f>ROUND(E97*F97,2)</f>
        <v>0</v>
      </c>
      <c r="H97" s="248"/>
      <c r="I97" s="249">
        <f>ROUND(E97*H97,2)</f>
        <v>0</v>
      </c>
      <c r="J97" s="248"/>
      <c r="K97" s="249">
        <f>ROUND(E97*J97,2)</f>
        <v>0</v>
      </c>
      <c r="L97" s="249">
        <v>21</v>
      </c>
      <c r="M97" s="249">
        <f>G97*(1+L97/100)</f>
        <v>0</v>
      </c>
      <c r="N97" s="249">
        <v>0</v>
      </c>
      <c r="O97" s="249">
        <f>ROUND(E97*N97,2)</f>
        <v>0</v>
      </c>
      <c r="P97" s="249">
        <v>0</v>
      </c>
      <c r="Q97" s="249">
        <f>ROUND(E97*P97,2)</f>
        <v>0</v>
      </c>
      <c r="R97" s="249"/>
      <c r="S97" s="249" t="s">
        <v>204</v>
      </c>
      <c r="T97" s="250" t="s">
        <v>205</v>
      </c>
      <c r="U97" s="222">
        <v>0</v>
      </c>
      <c r="V97" s="222">
        <f>ROUND(E97*U97,2)</f>
        <v>0</v>
      </c>
      <c r="W97" s="222"/>
      <c r="X97" s="222" t="s">
        <v>120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121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44">
        <v>20</v>
      </c>
      <c r="B98" s="245" t="s">
        <v>234</v>
      </c>
      <c r="C98" s="258" t="s">
        <v>235</v>
      </c>
      <c r="D98" s="246" t="s">
        <v>203</v>
      </c>
      <c r="E98" s="247">
        <v>4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49"/>
      <c r="S98" s="249" t="s">
        <v>204</v>
      </c>
      <c r="T98" s="250" t="s">
        <v>205</v>
      </c>
      <c r="U98" s="222">
        <v>0</v>
      </c>
      <c r="V98" s="222">
        <f>ROUND(E98*U98,2)</f>
        <v>0</v>
      </c>
      <c r="W98" s="222"/>
      <c r="X98" s="222" t="s">
        <v>120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121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9" t="s">
        <v>113</v>
      </c>
      <c r="B99" s="230" t="s">
        <v>68</v>
      </c>
      <c r="C99" s="254" t="s">
        <v>69</v>
      </c>
      <c r="D99" s="231"/>
      <c r="E99" s="232"/>
      <c r="F99" s="233"/>
      <c r="G99" s="233">
        <f>SUMIF(AG100:AG120,"&lt;&gt;NOR",G100:G120)</f>
        <v>0</v>
      </c>
      <c r="H99" s="233"/>
      <c r="I99" s="233">
        <f>SUM(I100:I120)</f>
        <v>0</v>
      </c>
      <c r="J99" s="233"/>
      <c r="K99" s="233">
        <f>SUM(K100:K120)</f>
        <v>0</v>
      </c>
      <c r="L99" s="233"/>
      <c r="M99" s="233">
        <f>SUM(M100:M120)</f>
        <v>0</v>
      </c>
      <c r="N99" s="233"/>
      <c r="O99" s="233">
        <f>SUM(O100:O120)</f>
        <v>6.6499999999999995</v>
      </c>
      <c r="P99" s="233"/>
      <c r="Q99" s="233">
        <f>SUM(Q100:Q120)</f>
        <v>0</v>
      </c>
      <c r="R99" s="233"/>
      <c r="S99" s="233"/>
      <c r="T99" s="234"/>
      <c r="U99" s="228"/>
      <c r="V99" s="228">
        <f>SUM(V100:V120)</f>
        <v>179.17999999999998</v>
      </c>
      <c r="W99" s="228"/>
      <c r="X99" s="228"/>
      <c r="AG99" t="s">
        <v>114</v>
      </c>
    </row>
    <row r="100" spans="1:60" ht="22.5" outlineLevel="1" x14ac:dyDescent="0.2">
      <c r="A100" s="235">
        <v>21</v>
      </c>
      <c r="B100" s="236" t="s">
        <v>236</v>
      </c>
      <c r="C100" s="255" t="s">
        <v>237</v>
      </c>
      <c r="D100" s="237" t="s">
        <v>117</v>
      </c>
      <c r="E100" s="238">
        <v>286.75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1.8380000000000001E-2</v>
      </c>
      <c r="O100" s="240">
        <f>ROUND(E100*N100,2)</f>
        <v>5.27</v>
      </c>
      <c r="P100" s="240">
        <v>0</v>
      </c>
      <c r="Q100" s="240">
        <f>ROUND(E100*P100,2)</f>
        <v>0</v>
      </c>
      <c r="R100" s="240" t="s">
        <v>238</v>
      </c>
      <c r="S100" s="240" t="s">
        <v>119</v>
      </c>
      <c r="T100" s="241" t="s">
        <v>119</v>
      </c>
      <c r="U100" s="222">
        <v>0.13900000000000001</v>
      </c>
      <c r="V100" s="222">
        <f>ROUND(E100*U100,2)</f>
        <v>39.86</v>
      </c>
      <c r="W100" s="222"/>
      <c r="X100" s="222" t="s">
        <v>120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121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6" t="s">
        <v>239</v>
      </c>
      <c r="D101" s="243"/>
      <c r="E101" s="243"/>
      <c r="F101" s="243"/>
      <c r="G101" s="243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7" t="s">
        <v>240</v>
      </c>
      <c r="D102" s="224"/>
      <c r="E102" s="225">
        <v>193.5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7" t="s">
        <v>241</v>
      </c>
      <c r="D103" s="224"/>
      <c r="E103" s="225">
        <v>93.25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33.75" outlineLevel="1" x14ac:dyDescent="0.2">
      <c r="A104" s="235">
        <v>22</v>
      </c>
      <c r="B104" s="236" t="s">
        <v>242</v>
      </c>
      <c r="C104" s="255" t="s">
        <v>243</v>
      </c>
      <c r="D104" s="237" t="s">
        <v>117</v>
      </c>
      <c r="E104" s="238">
        <v>573.5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40">
        <v>9.5E-4</v>
      </c>
      <c r="O104" s="240">
        <f>ROUND(E104*N104,2)</f>
        <v>0.54</v>
      </c>
      <c r="P104" s="240">
        <v>0</v>
      </c>
      <c r="Q104" s="240">
        <f>ROUND(E104*P104,2)</f>
        <v>0</v>
      </c>
      <c r="R104" s="240" t="s">
        <v>238</v>
      </c>
      <c r="S104" s="240" t="s">
        <v>119</v>
      </c>
      <c r="T104" s="241" t="s">
        <v>119</v>
      </c>
      <c r="U104" s="222">
        <v>7.0000000000000001E-3</v>
      </c>
      <c r="V104" s="222">
        <f>ROUND(E104*U104,2)</f>
        <v>4.01</v>
      </c>
      <c r="W104" s="222"/>
      <c r="X104" s="222" t="s">
        <v>120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121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6" t="s">
        <v>239</v>
      </c>
      <c r="D105" s="243"/>
      <c r="E105" s="243"/>
      <c r="F105" s="243"/>
      <c r="G105" s="243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7" t="s">
        <v>244</v>
      </c>
      <c r="D106" s="224"/>
      <c r="E106" s="225">
        <v>573.5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44">
        <v>23</v>
      </c>
      <c r="B107" s="245" t="s">
        <v>245</v>
      </c>
      <c r="C107" s="258" t="s">
        <v>246</v>
      </c>
      <c r="D107" s="246" t="s">
        <v>117</v>
      </c>
      <c r="E107" s="247">
        <v>286.75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0</v>
      </c>
      <c r="O107" s="249">
        <f>ROUND(E107*N107,2)</f>
        <v>0</v>
      </c>
      <c r="P107" s="249">
        <v>0</v>
      </c>
      <c r="Q107" s="249">
        <f>ROUND(E107*P107,2)</f>
        <v>0</v>
      </c>
      <c r="R107" s="249" t="s">
        <v>238</v>
      </c>
      <c r="S107" s="249" t="s">
        <v>119</v>
      </c>
      <c r="T107" s="250" t="s">
        <v>119</v>
      </c>
      <c r="U107" s="222">
        <v>0.11700000000000001</v>
      </c>
      <c r="V107" s="222">
        <f>ROUND(E107*U107,2)</f>
        <v>33.549999999999997</v>
      </c>
      <c r="W107" s="222"/>
      <c r="X107" s="222" t="s">
        <v>120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121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5">
        <v>24</v>
      </c>
      <c r="B108" s="236" t="s">
        <v>247</v>
      </c>
      <c r="C108" s="255" t="s">
        <v>248</v>
      </c>
      <c r="D108" s="237" t="s">
        <v>117</v>
      </c>
      <c r="E108" s="238">
        <v>450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40">
        <v>1.58E-3</v>
      </c>
      <c r="O108" s="240">
        <f>ROUND(E108*N108,2)</f>
        <v>0.71</v>
      </c>
      <c r="P108" s="240">
        <v>0</v>
      </c>
      <c r="Q108" s="240">
        <f>ROUND(E108*P108,2)</f>
        <v>0</v>
      </c>
      <c r="R108" s="240" t="s">
        <v>238</v>
      </c>
      <c r="S108" s="240" t="s">
        <v>119</v>
      </c>
      <c r="T108" s="241" t="s">
        <v>119</v>
      </c>
      <c r="U108" s="222">
        <v>0.214</v>
      </c>
      <c r="V108" s="222">
        <f>ROUND(E108*U108,2)</f>
        <v>96.3</v>
      </c>
      <c r="W108" s="222"/>
      <c r="X108" s="222" t="s">
        <v>120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121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7" t="s">
        <v>249</v>
      </c>
      <c r="D109" s="224"/>
      <c r="E109" s="225">
        <v>382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7" t="s">
        <v>250</v>
      </c>
      <c r="D110" s="224"/>
      <c r="E110" s="225">
        <v>2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7" t="s">
        <v>251</v>
      </c>
      <c r="D111" s="224"/>
      <c r="E111" s="225">
        <v>2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7" t="s">
        <v>252</v>
      </c>
      <c r="D112" s="224"/>
      <c r="E112" s="225">
        <v>4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125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7" t="s">
        <v>253</v>
      </c>
      <c r="D113" s="224"/>
      <c r="E113" s="225">
        <v>10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125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7" t="s">
        <v>254</v>
      </c>
      <c r="D114" s="224"/>
      <c r="E114" s="225">
        <v>7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7" t="s">
        <v>255</v>
      </c>
      <c r="D115" s="224"/>
      <c r="E115" s="225">
        <v>16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7" t="s">
        <v>256</v>
      </c>
      <c r="D116" s="224"/>
      <c r="E116" s="225">
        <v>12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7" t="s">
        <v>257</v>
      </c>
      <c r="D117" s="224"/>
      <c r="E117" s="225">
        <v>15</v>
      </c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5">
        <v>25</v>
      </c>
      <c r="B118" s="236" t="s">
        <v>258</v>
      </c>
      <c r="C118" s="255" t="s">
        <v>259</v>
      </c>
      <c r="D118" s="237" t="s">
        <v>117</v>
      </c>
      <c r="E118" s="238">
        <v>21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6.3499999999999997E-3</v>
      </c>
      <c r="O118" s="240">
        <f>ROUND(E118*N118,2)</f>
        <v>0.13</v>
      </c>
      <c r="P118" s="240">
        <v>0</v>
      </c>
      <c r="Q118" s="240">
        <f>ROUND(E118*P118,2)</f>
        <v>0</v>
      </c>
      <c r="R118" s="240" t="s">
        <v>238</v>
      </c>
      <c r="S118" s="240" t="s">
        <v>119</v>
      </c>
      <c r="T118" s="241" t="s">
        <v>119</v>
      </c>
      <c r="U118" s="222">
        <v>0.26</v>
      </c>
      <c r="V118" s="222">
        <f>ROUND(E118*U118,2)</f>
        <v>5.46</v>
      </c>
      <c r="W118" s="222"/>
      <c r="X118" s="222" t="s">
        <v>120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121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7" t="s">
        <v>260</v>
      </c>
      <c r="D119" s="224"/>
      <c r="E119" s="225">
        <v>8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125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7" t="s">
        <v>261</v>
      </c>
      <c r="D120" s="224"/>
      <c r="E120" s="225">
        <v>13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125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">
      <c r="A121" s="229" t="s">
        <v>113</v>
      </c>
      <c r="B121" s="230" t="s">
        <v>70</v>
      </c>
      <c r="C121" s="254" t="s">
        <v>71</v>
      </c>
      <c r="D121" s="231"/>
      <c r="E121" s="232"/>
      <c r="F121" s="233"/>
      <c r="G121" s="233">
        <f>SUMIF(AG122:AG124,"&lt;&gt;NOR",G122:G124)</f>
        <v>0</v>
      </c>
      <c r="H121" s="233"/>
      <c r="I121" s="233">
        <f>SUM(I122:I124)</f>
        <v>0</v>
      </c>
      <c r="J121" s="233"/>
      <c r="K121" s="233">
        <f>SUM(K122:K124)</f>
        <v>0</v>
      </c>
      <c r="L121" s="233"/>
      <c r="M121" s="233">
        <f>SUM(M122:M124)</f>
        <v>0</v>
      </c>
      <c r="N121" s="233"/>
      <c r="O121" s="233">
        <f>SUM(O122:O124)</f>
        <v>0.04</v>
      </c>
      <c r="P121" s="233"/>
      <c r="Q121" s="233">
        <f>SUM(Q122:Q124)</f>
        <v>0</v>
      </c>
      <c r="R121" s="233"/>
      <c r="S121" s="233"/>
      <c r="T121" s="234"/>
      <c r="U121" s="228"/>
      <c r="V121" s="228">
        <f>SUM(V122:V124)</f>
        <v>290.14</v>
      </c>
      <c r="W121" s="228"/>
      <c r="X121" s="228"/>
      <c r="AG121" t="s">
        <v>114</v>
      </c>
    </row>
    <row r="122" spans="1:60" ht="56.25" outlineLevel="1" x14ac:dyDescent="0.2">
      <c r="A122" s="235">
        <v>26</v>
      </c>
      <c r="B122" s="236" t="s">
        <v>262</v>
      </c>
      <c r="C122" s="255" t="s">
        <v>263</v>
      </c>
      <c r="D122" s="237" t="s">
        <v>117</v>
      </c>
      <c r="E122" s="238">
        <v>942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40">
        <v>4.0000000000000003E-5</v>
      </c>
      <c r="O122" s="240">
        <f>ROUND(E122*N122,2)</f>
        <v>0.04</v>
      </c>
      <c r="P122" s="240">
        <v>0</v>
      </c>
      <c r="Q122" s="240">
        <f>ROUND(E122*P122,2)</f>
        <v>0</v>
      </c>
      <c r="R122" s="240" t="s">
        <v>118</v>
      </c>
      <c r="S122" s="240" t="s">
        <v>119</v>
      </c>
      <c r="T122" s="241" t="s">
        <v>119</v>
      </c>
      <c r="U122" s="222">
        <v>0.308</v>
      </c>
      <c r="V122" s="222">
        <f>ROUND(E122*U122,2)</f>
        <v>290.14</v>
      </c>
      <c r="W122" s="222"/>
      <c r="X122" s="222" t="s">
        <v>120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121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7" t="s">
        <v>264</v>
      </c>
      <c r="D123" s="224"/>
      <c r="E123" s="225">
        <v>900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125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7" t="s">
        <v>265</v>
      </c>
      <c r="D124" s="224"/>
      <c r="E124" s="225">
        <v>42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125</v>
      </c>
      <c r="AH124" s="212">
        <v>5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29" t="s">
        <v>113</v>
      </c>
      <c r="B125" s="230" t="s">
        <v>72</v>
      </c>
      <c r="C125" s="254" t="s">
        <v>73</v>
      </c>
      <c r="D125" s="231"/>
      <c r="E125" s="232"/>
      <c r="F125" s="233"/>
      <c r="G125" s="233">
        <f>SUMIF(AG126:AG163,"&lt;&gt;NOR",G126:G163)</f>
        <v>0</v>
      </c>
      <c r="H125" s="233"/>
      <c r="I125" s="233">
        <f>SUM(I126:I163)</f>
        <v>0</v>
      </c>
      <c r="J125" s="233"/>
      <c r="K125" s="233">
        <f>SUM(K126:K163)</f>
        <v>0</v>
      </c>
      <c r="L125" s="233"/>
      <c r="M125" s="233">
        <f>SUM(M126:M163)</f>
        <v>0</v>
      </c>
      <c r="N125" s="233"/>
      <c r="O125" s="233">
        <f>SUM(O126:O163)</f>
        <v>0.81</v>
      </c>
      <c r="P125" s="233"/>
      <c r="Q125" s="233">
        <f>SUM(Q126:Q163)</f>
        <v>39.620000000000005</v>
      </c>
      <c r="R125" s="233"/>
      <c r="S125" s="233"/>
      <c r="T125" s="234"/>
      <c r="U125" s="228"/>
      <c r="V125" s="228">
        <f>SUM(V126:V163)</f>
        <v>382.55</v>
      </c>
      <c r="W125" s="228"/>
      <c r="X125" s="228"/>
      <c r="AG125" t="s">
        <v>114</v>
      </c>
    </row>
    <row r="126" spans="1:60" outlineLevel="1" x14ac:dyDescent="0.2">
      <c r="A126" s="235">
        <v>27</v>
      </c>
      <c r="B126" s="236" t="s">
        <v>266</v>
      </c>
      <c r="C126" s="255" t="s">
        <v>267</v>
      </c>
      <c r="D126" s="237" t="s">
        <v>203</v>
      </c>
      <c r="E126" s="238">
        <v>1624</v>
      </c>
      <c r="F126" s="239"/>
      <c r="G126" s="240">
        <f>ROUND(E126*F126,2)</f>
        <v>0</v>
      </c>
      <c r="H126" s="239"/>
      <c r="I126" s="240">
        <f>ROUND(E126*H126,2)</f>
        <v>0</v>
      </c>
      <c r="J126" s="239"/>
      <c r="K126" s="240">
        <f>ROUND(E126*J126,2)</f>
        <v>0</v>
      </c>
      <c r="L126" s="240">
        <v>21</v>
      </c>
      <c r="M126" s="240">
        <f>G126*(1+L126/100)</f>
        <v>0</v>
      </c>
      <c r="N126" s="240">
        <v>0</v>
      </c>
      <c r="O126" s="240">
        <f>ROUND(E126*N126,2)</f>
        <v>0</v>
      </c>
      <c r="P126" s="240">
        <v>0</v>
      </c>
      <c r="Q126" s="240">
        <f>ROUND(E126*P126,2)</f>
        <v>0</v>
      </c>
      <c r="R126" s="240" t="s">
        <v>268</v>
      </c>
      <c r="S126" s="240" t="s">
        <v>119</v>
      </c>
      <c r="T126" s="241" t="s">
        <v>119</v>
      </c>
      <c r="U126" s="222">
        <v>0.03</v>
      </c>
      <c r="V126" s="222">
        <f>ROUND(E126*U126,2)</f>
        <v>48.72</v>
      </c>
      <c r="W126" s="222"/>
      <c r="X126" s="222" t="s">
        <v>120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121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6" t="s">
        <v>269</v>
      </c>
      <c r="D127" s="243"/>
      <c r="E127" s="243"/>
      <c r="F127" s="243"/>
      <c r="G127" s="243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7" t="s">
        <v>270</v>
      </c>
      <c r="D128" s="224"/>
      <c r="E128" s="225">
        <v>1512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125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7" t="s">
        <v>271</v>
      </c>
      <c r="D129" s="224"/>
      <c r="E129" s="225">
        <v>16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7" t="s">
        <v>272</v>
      </c>
      <c r="D130" s="224"/>
      <c r="E130" s="225">
        <v>4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7" t="s">
        <v>273</v>
      </c>
      <c r="D131" s="224"/>
      <c r="E131" s="225">
        <v>4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7" t="s">
        <v>274</v>
      </c>
      <c r="D132" s="224"/>
      <c r="E132" s="225">
        <v>8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125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7" t="s">
        <v>275</v>
      </c>
      <c r="D133" s="224"/>
      <c r="E133" s="225">
        <v>32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7" t="s">
        <v>276</v>
      </c>
      <c r="D134" s="224"/>
      <c r="E134" s="225">
        <v>24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7" t="s">
        <v>277</v>
      </c>
      <c r="D135" s="224"/>
      <c r="E135" s="225">
        <v>8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7" t="s">
        <v>278</v>
      </c>
      <c r="D136" s="224"/>
      <c r="E136" s="225">
        <v>4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125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7" t="s">
        <v>279</v>
      </c>
      <c r="D137" s="224"/>
      <c r="E137" s="225">
        <v>12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35">
        <v>28</v>
      </c>
      <c r="B138" s="236" t="s">
        <v>280</v>
      </c>
      <c r="C138" s="255" t="s">
        <v>281</v>
      </c>
      <c r="D138" s="237" t="s">
        <v>203</v>
      </c>
      <c r="E138" s="238">
        <v>5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40">
        <v>0</v>
      </c>
      <c r="O138" s="240">
        <f>ROUND(E138*N138,2)</f>
        <v>0</v>
      </c>
      <c r="P138" s="240">
        <v>0</v>
      </c>
      <c r="Q138" s="240">
        <f>ROUND(E138*P138,2)</f>
        <v>0</v>
      </c>
      <c r="R138" s="240" t="s">
        <v>268</v>
      </c>
      <c r="S138" s="240" t="s">
        <v>119</v>
      </c>
      <c r="T138" s="241" t="s">
        <v>119</v>
      </c>
      <c r="U138" s="222">
        <v>0.05</v>
      </c>
      <c r="V138" s="222">
        <f>ROUND(E138*U138,2)</f>
        <v>0.25</v>
      </c>
      <c r="W138" s="222"/>
      <c r="X138" s="222" t="s">
        <v>120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121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6" t="s">
        <v>269</v>
      </c>
      <c r="D139" s="243"/>
      <c r="E139" s="243"/>
      <c r="F139" s="243"/>
      <c r="G139" s="243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7" t="s">
        <v>282</v>
      </c>
      <c r="D140" s="224"/>
      <c r="E140" s="225">
        <v>2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7" t="s">
        <v>283</v>
      </c>
      <c r="D141" s="224"/>
      <c r="E141" s="225">
        <v>2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7" t="s">
        <v>284</v>
      </c>
      <c r="D142" s="224"/>
      <c r="E142" s="225">
        <v>1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33.75" outlineLevel="1" x14ac:dyDescent="0.2">
      <c r="A143" s="235">
        <v>29</v>
      </c>
      <c r="B143" s="236" t="s">
        <v>285</v>
      </c>
      <c r="C143" s="255" t="s">
        <v>286</v>
      </c>
      <c r="D143" s="237" t="s">
        <v>117</v>
      </c>
      <c r="E143" s="238">
        <v>8.4874799999999997</v>
      </c>
      <c r="F143" s="239"/>
      <c r="G143" s="240">
        <f>ROUND(E143*F143,2)</f>
        <v>0</v>
      </c>
      <c r="H143" s="239"/>
      <c r="I143" s="240">
        <f>ROUND(E143*H143,2)</f>
        <v>0</v>
      </c>
      <c r="J143" s="239"/>
      <c r="K143" s="240">
        <f>ROUND(E143*J143,2)</f>
        <v>0</v>
      </c>
      <c r="L143" s="240">
        <v>21</v>
      </c>
      <c r="M143" s="240">
        <f>G143*(1+L143/100)</f>
        <v>0</v>
      </c>
      <c r="N143" s="240">
        <v>1E-3</v>
      </c>
      <c r="O143" s="240">
        <f>ROUND(E143*N143,2)</f>
        <v>0.01</v>
      </c>
      <c r="P143" s="240">
        <v>6.3E-2</v>
      </c>
      <c r="Q143" s="240">
        <f>ROUND(E143*P143,2)</f>
        <v>0.53</v>
      </c>
      <c r="R143" s="240" t="s">
        <v>268</v>
      </c>
      <c r="S143" s="240" t="s">
        <v>119</v>
      </c>
      <c r="T143" s="241" t="s">
        <v>119</v>
      </c>
      <c r="U143" s="222">
        <v>0.71799999999999997</v>
      </c>
      <c r="V143" s="222">
        <f>ROUND(E143*U143,2)</f>
        <v>6.09</v>
      </c>
      <c r="W143" s="222"/>
      <c r="X143" s="222" t="s">
        <v>120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121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7" t="s">
        <v>127</v>
      </c>
      <c r="D144" s="224"/>
      <c r="E144" s="225">
        <v>6.4674800000000001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7" t="s">
        <v>138</v>
      </c>
      <c r="D145" s="224"/>
      <c r="E145" s="225">
        <v>2.02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35">
        <v>30</v>
      </c>
      <c r="B146" s="236" t="s">
        <v>287</v>
      </c>
      <c r="C146" s="255" t="s">
        <v>288</v>
      </c>
      <c r="D146" s="237" t="s">
        <v>117</v>
      </c>
      <c r="E146" s="238">
        <v>1.4875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40">
        <v>2.1900000000000001E-3</v>
      </c>
      <c r="O146" s="240">
        <f>ROUND(E146*N146,2)</f>
        <v>0</v>
      </c>
      <c r="P146" s="240">
        <v>0.01</v>
      </c>
      <c r="Q146" s="240">
        <f>ROUND(E146*P146,2)</f>
        <v>0.01</v>
      </c>
      <c r="R146" s="240" t="s">
        <v>268</v>
      </c>
      <c r="S146" s="240" t="s">
        <v>119</v>
      </c>
      <c r="T146" s="241" t="s">
        <v>119</v>
      </c>
      <c r="U146" s="222">
        <v>0.52</v>
      </c>
      <c r="V146" s="222">
        <f>ROUND(E146*U146,2)</f>
        <v>0.77</v>
      </c>
      <c r="W146" s="222"/>
      <c r="X146" s="222" t="s">
        <v>120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121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7" t="s">
        <v>289</v>
      </c>
      <c r="D147" s="224"/>
      <c r="E147" s="225">
        <v>1.4875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35">
        <v>31</v>
      </c>
      <c r="B148" s="236" t="s">
        <v>290</v>
      </c>
      <c r="C148" s="255" t="s">
        <v>291</v>
      </c>
      <c r="D148" s="237" t="s">
        <v>117</v>
      </c>
      <c r="E148" s="238">
        <v>7.0088999999999997</v>
      </c>
      <c r="F148" s="239"/>
      <c r="G148" s="240">
        <f>ROUND(E148*F148,2)</f>
        <v>0</v>
      </c>
      <c r="H148" s="239"/>
      <c r="I148" s="240">
        <f>ROUND(E148*H148,2)</f>
        <v>0</v>
      </c>
      <c r="J148" s="239"/>
      <c r="K148" s="240">
        <f>ROUND(E148*J148,2)</f>
        <v>0</v>
      </c>
      <c r="L148" s="240">
        <v>21</v>
      </c>
      <c r="M148" s="240">
        <f>G148*(1+L148/100)</f>
        <v>0</v>
      </c>
      <c r="N148" s="240">
        <v>1E-3</v>
      </c>
      <c r="O148" s="240">
        <f>ROUND(E148*N148,2)</f>
        <v>0.01</v>
      </c>
      <c r="P148" s="240">
        <v>3.492E-2</v>
      </c>
      <c r="Q148" s="240">
        <f>ROUND(E148*P148,2)</f>
        <v>0.24</v>
      </c>
      <c r="R148" s="240" t="s">
        <v>268</v>
      </c>
      <c r="S148" s="240" t="s">
        <v>119</v>
      </c>
      <c r="T148" s="241" t="s">
        <v>119</v>
      </c>
      <c r="U148" s="222">
        <v>0.52100000000000002</v>
      </c>
      <c r="V148" s="222">
        <f>ROUND(E148*U148,2)</f>
        <v>3.65</v>
      </c>
      <c r="W148" s="222"/>
      <c r="X148" s="222" t="s">
        <v>120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121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7" t="s">
        <v>131</v>
      </c>
      <c r="D149" s="224"/>
      <c r="E149" s="225">
        <v>7.0088999999999997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5">
        <v>32</v>
      </c>
      <c r="B150" s="236" t="s">
        <v>292</v>
      </c>
      <c r="C150" s="255" t="s">
        <v>293</v>
      </c>
      <c r="D150" s="237" t="s">
        <v>117</v>
      </c>
      <c r="E150" s="238">
        <v>700.68349999999998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40">
        <v>9.2000000000000003E-4</v>
      </c>
      <c r="O150" s="240">
        <f>ROUND(E150*N150,2)</f>
        <v>0.64</v>
      </c>
      <c r="P150" s="240">
        <v>0.04</v>
      </c>
      <c r="Q150" s="240">
        <f>ROUND(E150*P150,2)</f>
        <v>28.03</v>
      </c>
      <c r="R150" s="240" t="s">
        <v>268</v>
      </c>
      <c r="S150" s="240" t="s">
        <v>119</v>
      </c>
      <c r="T150" s="241" t="s">
        <v>119</v>
      </c>
      <c r="U150" s="222">
        <v>0.373</v>
      </c>
      <c r="V150" s="222">
        <f>ROUND(E150*U150,2)</f>
        <v>261.35000000000002</v>
      </c>
      <c r="W150" s="222"/>
      <c r="X150" s="222" t="s">
        <v>120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121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7" t="s">
        <v>294</v>
      </c>
      <c r="D151" s="224"/>
      <c r="E151" s="225">
        <v>700.68349999999998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5">
        <v>33</v>
      </c>
      <c r="B152" s="236" t="s">
        <v>295</v>
      </c>
      <c r="C152" s="255" t="s">
        <v>296</v>
      </c>
      <c r="D152" s="237" t="s">
        <v>117</v>
      </c>
      <c r="E152" s="238">
        <v>187.51883000000001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40">
        <v>8.1999999999999998E-4</v>
      </c>
      <c r="O152" s="240">
        <f>ROUND(E152*N152,2)</f>
        <v>0.15</v>
      </c>
      <c r="P152" s="240">
        <v>5.5E-2</v>
      </c>
      <c r="Q152" s="240">
        <f>ROUND(E152*P152,2)</f>
        <v>10.31</v>
      </c>
      <c r="R152" s="240" t="s">
        <v>268</v>
      </c>
      <c r="S152" s="240" t="s">
        <v>119</v>
      </c>
      <c r="T152" s="241" t="s">
        <v>119</v>
      </c>
      <c r="U152" s="222">
        <v>0.32</v>
      </c>
      <c r="V152" s="222">
        <f>ROUND(E152*U152,2)</f>
        <v>60.01</v>
      </c>
      <c r="W152" s="222"/>
      <c r="X152" s="222" t="s">
        <v>120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121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7" t="s">
        <v>130</v>
      </c>
      <c r="D153" s="224"/>
      <c r="E153" s="225">
        <v>12.678599999999999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7" t="s">
        <v>132</v>
      </c>
      <c r="D154" s="224"/>
      <c r="E154" s="225">
        <v>14.83465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125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7" t="s">
        <v>133</v>
      </c>
      <c r="D155" s="224"/>
      <c r="E155" s="225">
        <v>51.916499999999999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7" t="s">
        <v>134</v>
      </c>
      <c r="D156" s="224"/>
      <c r="E156" s="225">
        <v>37.984949999999998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125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7" t="s">
        <v>297</v>
      </c>
      <c r="D157" s="224"/>
      <c r="E157" s="225">
        <v>19.999849999999999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7" t="s">
        <v>298</v>
      </c>
      <c r="D158" s="224"/>
      <c r="E158" s="225">
        <v>18.925730000000001</v>
      </c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7" t="s">
        <v>137</v>
      </c>
      <c r="D159" s="224"/>
      <c r="E159" s="225">
        <v>31.178550000000001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5">
        <v>34</v>
      </c>
      <c r="B160" s="236" t="s">
        <v>299</v>
      </c>
      <c r="C160" s="255" t="s">
        <v>300</v>
      </c>
      <c r="D160" s="237" t="s">
        <v>157</v>
      </c>
      <c r="E160" s="238">
        <v>13.12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40">
        <v>0</v>
      </c>
      <c r="O160" s="240">
        <f>ROUND(E160*N160,2)</f>
        <v>0</v>
      </c>
      <c r="P160" s="240">
        <v>3.773E-2</v>
      </c>
      <c r="Q160" s="240">
        <f>ROUND(E160*P160,2)</f>
        <v>0.5</v>
      </c>
      <c r="R160" s="240" t="s">
        <v>268</v>
      </c>
      <c r="S160" s="240" t="s">
        <v>119</v>
      </c>
      <c r="T160" s="241" t="s">
        <v>119</v>
      </c>
      <c r="U160" s="222">
        <v>0.13</v>
      </c>
      <c r="V160" s="222">
        <f>ROUND(E160*U160,2)</f>
        <v>1.71</v>
      </c>
      <c r="W160" s="222"/>
      <c r="X160" s="222" t="s">
        <v>120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121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7" t="s">
        <v>301</v>
      </c>
      <c r="D161" s="224"/>
      <c r="E161" s="225">
        <v>1.75</v>
      </c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125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7" t="s">
        <v>302</v>
      </c>
      <c r="D162" s="224"/>
      <c r="E162" s="225">
        <v>7.66</v>
      </c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7" t="s">
        <v>200</v>
      </c>
      <c r="D163" s="224"/>
      <c r="E163" s="225">
        <v>3.71</v>
      </c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">
      <c r="A164" s="229" t="s">
        <v>113</v>
      </c>
      <c r="B164" s="230" t="s">
        <v>74</v>
      </c>
      <c r="C164" s="254" t="s">
        <v>75</v>
      </c>
      <c r="D164" s="231"/>
      <c r="E164" s="232"/>
      <c r="F164" s="233"/>
      <c r="G164" s="233">
        <f>SUMIF(AG165:AG166,"&lt;&gt;NOR",G165:G166)</f>
        <v>0</v>
      </c>
      <c r="H164" s="233"/>
      <c r="I164" s="233">
        <f>SUM(I165:I166)</f>
        <v>0</v>
      </c>
      <c r="J164" s="233"/>
      <c r="K164" s="233">
        <f>SUM(K165:K166)</f>
        <v>0</v>
      </c>
      <c r="L164" s="233"/>
      <c r="M164" s="233">
        <f>SUM(M165:M166)</f>
        <v>0</v>
      </c>
      <c r="N164" s="233"/>
      <c r="O164" s="233">
        <f>SUM(O165:O166)</f>
        <v>0</v>
      </c>
      <c r="P164" s="233"/>
      <c r="Q164" s="233">
        <f>SUM(Q165:Q166)</f>
        <v>0</v>
      </c>
      <c r="R164" s="233"/>
      <c r="S164" s="233"/>
      <c r="T164" s="234"/>
      <c r="U164" s="228"/>
      <c r="V164" s="228">
        <f>SUM(V165:V166)</f>
        <v>92.5</v>
      </c>
      <c r="W164" s="228"/>
      <c r="X164" s="228"/>
      <c r="AG164" t="s">
        <v>114</v>
      </c>
    </row>
    <row r="165" spans="1:60" ht="33.75" outlineLevel="1" x14ac:dyDescent="0.2">
      <c r="A165" s="235">
        <v>35</v>
      </c>
      <c r="B165" s="236" t="s">
        <v>303</v>
      </c>
      <c r="C165" s="255" t="s">
        <v>304</v>
      </c>
      <c r="D165" s="237" t="s">
        <v>305</v>
      </c>
      <c r="E165" s="238">
        <v>49.414340000000003</v>
      </c>
      <c r="F165" s="239"/>
      <c r="G165" s="240">
        <f>ROUND(E165*F165,2)</f>
        <v>0</v>
      </c>
      <c r="H165" s="239"/>
      <c r="I165" s="240">
        <f>ROUND(E165*H165,2)</f>
        <v>0</v>
      </c>
      <c r="J165" s="239"/>
      <c r="K165" s="240">
        <f>ROUND(E165*J165,2)</f>
        <v>0</v>
      </c>
      <c r="L165" s="240">
        <v>21</v>
      </c>
      <c r="M165" s="240">
        <f>G165*(1+L165/100)</f>
        <v>0</v>
      </c>
      <c r="N165" s="240">
        <v>0</v>
      </c>
      <c r="O165" s="240">
        <f>ROUND(E165*N165,2)</f>
        <v>0</v>
      </c>
      <c r="P165" s="240">
        <v>0</v>
      </c>
      <c r="Q165" s="240">
        <f>ROUND(E165*P165,2)</f>
        <v>0</v>
      </c>
      <c r="R165" s="240" t="s">
        <v>141</v>
      </c>
      <c r="S165" s="240" t="s">
        <v>119</v>
      </c>
      <c r="T165" s="241" t="s">
        <v>119</v>
      </c>
      <c r="U165" s="222">
        <v>1.8720000000000001</v>
      </c>
      <c r="V165" s="222">
        <f>ROUND(E165*U165,2)</f>
        <v>92.5</v>
      </c>
      <c r="W165" s="222"/>
      <c r="X165" s="222" t="s">
        <v>306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307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6" t="s">
        <v>308</v>
      </c>
      <c r="D166" s="243"/>
      <c r="E166" s="243"/>
      <c r="F166" s="243"/>
      <c r="G166" s="243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123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29" t="s">
        <v>113</v>
      </c>
      <c r="B167" s="230" t="s">
        <v>76</v>
      </c>
      <c r="C167" s="254" t="s">
        <v>77</v>
      </c>
      <c r="D167" s="231"/>
      <c r="E167" s="232"/>
      <c r="F167" s="233"/>
      <c r="G167" s="233">
        <f>SUMIF(AG168:AG187,"&lt;&gt;NOR",G168:G187)</f>
        <v>0</v>
      </c>
      <c r="H167" s="233"/>
      <c r="I167" s="233">
        <f>SUM(I168:I187)</f>
        <v>0</v>
      </c>
      <c r="J167" s="233"/>
      <c r="K167" s="233">
        <f>SUM(K168:K187)</f>
        <v>0</v>
      </c>
      <c r="L167" s="233"/>
      <c r="M167" s="233">
        <f>SUM(M168:M187)</f>
        <v>0</v>
      </c>
      <c r="N167" s="233"/>
      <c r="O167" s="233">
        <f>SUM(O168:O187)</f>
        <v>0.95</v>
      </c>
      <c r="P167" s="233"/>
      <c r="Q167" s="233">
        <f>SUM(Q168:Q187)</f>
        <v>0.46</v>
      </c>
      <c r="R167" s="233"/>
      <c r="S167" s="233"/>
      <c r="T167" s="234"/>
      <c r="U167" s="228"/>
      <c r="V167" s="228">
        <f>SUM(V168:V187)</f>
        <v>271.93</v>
      </c>
      <c r="W167" s="228"/>
      <c r="X167" s="228"/>
      <c r="AG167" t="s">
        <v>114</v>
      </c>
    </row>
    <row r="168" spans="1:60" ht="33.75" outlineLevel="1" x14ac:dyDescent="0.2">
      <c r="A168" s="235">
        <v>36</v>
      </c>
      <c r="B168" s="236" t="s">
        <v>309</v>
      </c>
      <c r="C168" s="255" t="s">
        <v>310</v>
      </c>
      <c r="D168" s="237" t="s">
        <v>157</v>
      </c>
      <c r="E168" s="238">
        <v>339.065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40">
        <v>2.7899999999999999E-3</v>
      </c>
      <c r="O168" s="240">
        <f>ROUND(E168*N168,2)</f>
        <v>0.95</v>
      </c>
      <c r="P168" s="240">
        <v>0</v>
      </c>
      <c r="Q168" s="240">
        <f>ROUND(E168*P168,2)</f>
        <v>0</v>
      </c>
      <c r="R168" s="240" t="s">
        <v>311</v>
      </c>
      <c r="S168" s="240" t="s">
        <v>119</v>
      </c>
      <c r="T168" s="241" t="s">
        <v>119</v>
      </c>
      <c r="U168" s="222">
        <v>0.71</v>
      </c>
      <c r="V168" s="222">
        <f>ROUND(E168*U168,2)</f>
        <v>240.74</v>
      </c>
      <c r="W168" s="222"/>
      <c r="X168" s="222" t="s">
        <v>120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121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7" t="s">
        <v>312</v>
      </c>
      <c r="D169" s="224"/>
      <c r="E169" s="225">
        <v>276.95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125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7" t="s">
        <v>313</v>
      </c>
      <c r="D170" s="224"/>
      <c r="E170" s="225">
        <v>1.75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7" t="s">
        <v>314</v>
      </c>
      <c r="D171" s="224"/>
      <c r="E171" s="225">
        <v>3.74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7" t="s">
        <v>315</v>
      </c>
      <c r="D172" s="224"/>
      <c r="E172" s="225">
        <v>7.66</v>
      </c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7" t="s">
        <v>316</v>
      </c>
      <c r="D173" s="224"/>
      <c r="E173" s="225">
        <v>3.71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7" t="s">
        <v>317</v>
      </c>
      <c r="D174" s="224"/>
      <c r="E174" s="225">
        <v>26.145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7" t="s">
        <v>318</v>
      </c>
      <c r="D175" s="224"/>
      <c r="E175" s="225">
        <v>3.77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125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7" t="s">
        <v>319</v>
      </c>
      <c r="D176" s="224"/>
      <c r="E176" s="225">
        <v>15.34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35">
        <v>37</v>
      </c>
      <c r="B177" s="236" t="s">
        <v>320</v>
      </c>
      <c r="C177" s="255" t="s">
        <v>321</v>
      </c>
      <c r="D177" s="237" t="s">
        <v>157</v>
      </c>
      <c r="E177" s="238">
        <v>339.065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40">
        <v>0</v>
      </c>
      <c r="O177" s="240">
        <f>ROUND(E177*N177,2)</f>
        <v>0</v>
      </c>
      <c r="P177" s="240">
        <v>1.3500000000000001E-3</v>
      </c>
      <c r="Q177" s="240">
        <f>ROUND(E177*P177,2)</f>
        <v>0.46</v>
      </c>
      <c r="R177" s="240" t="s">
        <v>311</v>
      </c>
      <c r="S177" s="240" t="s">
        <v>119</v>
      </c>
      <c r="T177" s="241" t="s">
        <v>119</v>
      </c>
      <c r="U177" s="222">
        <v>9.1999999999999998E-2</v>
      </c>
      <c r="V177" s="222">
        <f>ROUND(E177*U177,2)</f>
        <v>31.19</v>
      </c>
      <c r="W177" s="222"/>
      <c r="X177" s="222" t="s">
        <v>120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121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7" t="s">
        <v>312</v>
      </c>
      <c r="D178" s="224"/>
      <c r="E178" s="225">
        <v>276.95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7" t="s">
        <v>313</v>
      </c>
      <c r="D179" s="224"/>
      <c r="E179" s="225">
        <v>1.75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7" t="s">
        <v>314</v>
      </c>
      <c r="D180" s="224"/>
      <c r="E180" s="225">
        <v>3.74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7" t="s">
        <v>315</v>
      </c>
      <c r="D181" s="224"/>
      <c r="E181" s="225">
        <v>7.66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7" t="s">
        <v>316</v>
      </c>
      <c r="D182" s="224"/>
      <c r="E182" s="225">
        <v>3.71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7" t="s">
        <v>317</v>
      </c>
      <c r="D183" s="224"/>
      <c r="E183" s="225">
        <v>26.145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7" t="s">
        <v>318</v>
      </c>
      <c r="D184" s="224"/>
      <c r="E184" s="225">
        <v>3.77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7" t="s">
        <v>319</v>
      </c>
      <c r="D185" s="224"/>
      <c r="E185" s="225">
        <v>15.34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>
        <v>38</v>
      </c>
      <c r="B186" s="220" t="s">
        <v>322</v>
      </c>
      <c r="C186" s="260" t="s">
        <v>323</v>
      </c>
      <c r="D186" s="221" t="s">
        <v>0</v>
      </c>
      <c r="E186" s="251"/>
      <c r="F186" s="223"/>
      <c r="G186" s="222">
        <f>ROUND(E186*F186,2)</f>
        <v>0</v>
      </c>
      <c r="H186" s="223"/>
      <c r="I186" s="222">
        <f>ROUND(E186*H186,2)</f>
        <v>0</v>
      </c>
      <c r="J186" s="223"/>
      <c r="K186" s="222">
        <f>ROUND(E186*J186,2)</f>
        <v>0</v>
      </c>
      <c r="L186" s="222">
        <v>21</v>
      </c>
      <c r="M186" s="222">
        <f>G186*(1+L186/100)</f>
        <v>0</v>
      </c>
      <c r="N186" s="222">
        <v>0</v>
      </c>
      <c r="O186" s="222">
        <f>ROUND(E186*N186,2)</f>
        <v>0</v>
      </c>
      <c r="P186" s="222">
        <v>0</v>
      </c>
      <c r="Q186" s="222">
        <f>ROUND(E186*P186,2)</f>
        <v>0</v>
      </c>
      <c r="R186" s="222" t="s">
        <v>311</v>
      </c>
      <c r="S186" s="222" t="s">
        <v>119</v>
      </c>
      <c r="T186" s="222" t="s">
        <v>119</v>
      </c>
      <c r="U186" s="222">
        <v>0</v>
      </c>
      <c r="V186" s="222">
        <f>ROUND(E186*U186,2)</f>
        <v>0</v>
      </c>
      <c r="W186" s="222"/>
      <c r="X186" s="222" t="s">
        <v>306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307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61" t="s">
        <v>324</v>
      </c>
      <c r="D187" s="252"/>
      <c r="E187" s="252"/>
      <c r="F187" s="252"/>
      <c r="G187" s="25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123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x14ac:dyDescent="0.2">
      <c r="A188" s="229" t="s">
        <v>113</v>
      </c>
      <c r="B188" s="230" t="s">
        <v>78</v>
      </c>
      <c r="C188" s="254" t="s">
        <v>79</v>
      </c>
      <c r="D188" s="231"/>
      <c r="E188" s="232"/>
      <c r="F188" s="233"/>
      <c r="G188" s="233">
        <f>SUMIF(AG189:AG203,"&lt;&gt;NOR",G189:G203)</f>
        <v>0</v>
      </c>
      <c r="H188" s="233"/>
      <c r="I188" s="233">
        <f>SUM(I189:I203)</f>
        <v>0</v>
      </c>
      <c r="J188" s="233"/>
      <c r="K188" s="233">
        <f>SUM(K189:K203)</f>
        <v>0</v>
      </c>
      <c r="L188" s="233"/>
      <c r="M188" s="233">
        <f>SUM(M189:M203)</f>
        <v>0</v>
      </c>
      <c r="N188" s="233"/>
      <c r="O188" s="233">
        <f>SUM(O189:O203)</f>
        <v>0.11000000000000001</v>
      </c>
      <c r="P188" s="233"/>
      <c r="Q188" s="233">
        <f>SUM(Q189:Q203)</f>
        <v>0</v>
      </c>
      <c r="R188" s="233"/>
      <c r="S188" s="233"/>
      <c r="T188" s="234"/>
      <c r="U188" s="228"/>
      <c r="V188" s="228">
        <f>SUM(V189:V203)</f>
        <v>71.37</v>
      </c>
      <c r="W188" s="228"/>
      <c r="X188" s="228"/>
      <c r="AG188" t="s">
        <v>114</v>
      </c>
    </row>
    <row r="189" spans="1:60" outlineLevel="1" x14ac:dyDescent="0.2">
      <c r="A189" s="235">
        <v>39</v>
      </c>
      <c r="B189" s="236" t="s">
        <v>325</v>
      </c>
      <c r="C189" s="255" t="s">
        <v>326</v>
      </c>
      <c r="D189" s="237" t="s">
        <v>117</v>
      </c>
      <c r="E189" s="238">
        <v>531.09450000000004</v>
      </c>
      <c r="F189" s="239"/>
      <c r="G189" s="240">
        <f>ROUND(E189*F189,2)</f>
        <v>0</v>
      </c>
      <c r="H189" s="239"/>
      <c r="I189" s="240">
        <f>ROUND(E189*H189,2)</f>
        <v>0</v>
      </c>
      <c r="J189" s="239"/>
      <c r="K189" s="240">
        <f>ROUND(E189*J189,2)</f>
        <v>0</v>
      </c>
      <c r="L189" s="240">
        <v>21</v>
      </c>
      <c r="M189" s="240">
        <f>G189*(1+L189/100)</f>
        <v>0</v>
      </c>
      <c r="N189" s="240">
        <v>6.9999999999999994E-5</v>
      </c>
      <c r="O189" s="240">
        <f>ROUND(E189*N189,2)</f>
        <v>0.04</v>
      </c>
      <c r="P189" s="240">
        <v>0</v>
      </c>
      <c r="Q189" s="240">
        <f>ROUND(E189*P189,2)</f>
        <v>0</v>
      </c>
      <c r="R189" s="240" t="s">
        <v>327</v>
      </c>
      <c r="S189" s="240" t="s">
        <v>119</v>
      </c>
      <c r="T189" s="241" t="s">
        <v>119</v>
      </c>
      <c r="U189" s="222">
        <v>3.2480000000000002E-2</v>
      </c>
      <c r="V189" s="222">
        <f>ROUND(E189*U189,2)</f>
        <v>17.25</v>
      </c>
      <c r="W189" s="222"/>
      <c r="X189" s="222" t="s">
        <v>120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121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7" t="s">
        <v>143</v>
      </c>
      <c r="D190" s="224"/>
      <c r="E190" s="225">
        <v>456.108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7" t="s">
        <v>144</v>
      </c>
      <c r="D191" s="224"/>
      <c r="E191" s="225">
        <v>2.6084999999999998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7" t="s">
        <v>145</v>
      </c>
      <c r="D192" s="224"/>
      <c r="E192" s="225">
        <v>2.0699999999999998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7" t="s">
        <v>146</v>
      </c>
      <c r="D193" s="224"/>
      <c r="E193" s="225">
        <v>4.2779999999999996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125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7" t="s">
        <v>147</v>
      </c>
      <c r="D194" s="224"/>
      <c r="E194" s="225">
        <v>6.7919999999999998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125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7" t="s">
        <v>148</v>
      </c>
      <c r="D195" s="224"/>
      <c r="E195" s="225">
        <v>5.109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7" t="s">
        <v>149</v>
      </c>
      <c r="D196" s="224"/>
      <c r="E196" s="225">
        <v>17.303999999999998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7" t="s">
        <v>150</v>
      </c>
      <c r="D197" s="224"/>
      <c r="E197" s="225">
        <v>12.824999999999999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7" t="s">
        <v>151</v>
      </c>
      <c r="D198" s="224"/>
      <c r="E198" s="225">
        <v>5.4450000000000003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7" t="s">
        <v>152</v>
      </c>
      <c r="D199" s="224"/>
      <c r="E199" s="225">
        <v>5.2619999999999996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7" t="s">
        <v>153</v>
      </c>
      <c r="D200" s="224"/>
      <c r="E200" s="225">
        <v>11.781000000000001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125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7" t="s">
        <v>154</v>
      </c>
      <c r="D201" s="224"/>
      <c r="E201" s="225">
        <v>1.512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35">
        <v>40</v>
      </c>
      <c r="B202" s="236" t="s">
        <v>328</v>
      </c>
      <c r="C202" s="255" t="s">
        <v>329</v>
      </c>
      <c r="D202" s="237" t="s">
        <v>117</v>
      </c>
      <c r="E202" s="238">
        <v>531.09450000000004</v>
      </c>
      <c r="F202" s="239"/>
      <c r="G202" s="240">
        <f>ROUND(E202*F202,2)</f>
        <v>0</v>
      </c>
      <c r="H202" s="239"/>
      <c r="I202" s="240">
        <f>ROUND(E202*H202,2)</f>
        <v>0</v>
      </c>
      <c r="J202" s="239"/>
      <c r="K202" s="240">
        <f>ROUND(E202*J202,2)</f>
        <v>0</v>
      </c>
      <c r="L202" s="240">
        <v>21</v>
      </c>
      <c r="M202" s="240">
        <f>G202*(1+L202/100)</f>
        <v>0</v>
      </c>
      <c r="N202" s="240">
        <v>1.3999999999999999E-4</v>
      </c>
      <c r="O202" s="240">
        <f>ROUND(E202*N202,2)</f>
        <v>7.0000000000000007E-2</v>
      </c>
      <c r="P202" s="240">
        <v>0</v>
      </c>
      <c r="Q202" s="240">
        <f>ROUND(E202*P202,2)</f>
        <v>0</v>
      </c>
      <c r="R202" s="240" t="s">
        <v>327</v>
      </c>
      <c r="S202" s="240" t="s">
        <v>119</v>
      </c>
      <c r="T202" s="241" t="s">
        <v>119</v>
      </c>
      <c r="U202" s="222">
        <v>0.10191</v>
      </c>
      <c r="V202" s="222">
        <f>ROUND(E202*U202,2)</f>
        <v>54.12</v>
      </c>
      <c r="W202" s="222"/>
      <c r="X202" s="222" t="s">
        <v>120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121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7" t="s">
        <v>330</v>
      </c>
      <c r="D203" s="224"/>
      <c r="E203" s="225">
        <v>531.09450000000004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125</v>
      </c>
      <c r="AH203" s="212">
        <v>5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29" t="s">
        <v>113</v>
      </c>
      <c r="B204" s="230" t="s">
        <v>80</v>
      </c>
      <c r="C204" s="254" t="s">
        <v>81</v>
      </c>
      <c r="D204" s="231"/>
      <c r="E204" s="232"/>
      <c r="F204" s="233"/>
      <c r="G204" s="233">
        <f>SUMIF(AG205:AG209,"&lt;&gt;NOR",G205:G209)</f>
        <v>0</v>
      </c>
      <c r="H204" s="233"/>
      <c r="I204" s="233">
        <f>SUM(I205:I209)</f>
        <v>0</v>
      </c>
      <c r="J204" s="233"/>
      <c r="K204" s="233">
        <f>SUM(K205:K209)</f>
        <v>0</v>
      </c>
      <c r="L204" s="233"/>
      <c r="M204" s="233">
        <f>SUM(M205:M209)</f>
        <v>0</v>
      </c>
      <c r="N204" s="233"/>
      <c r="O204" s="233">
        <f>SUM(O205:O209)</f>
        <v>2.65</v>
      </c>
      <c r="P204" s="233"/>
      <c r="Q204" s="233">
        <f>SUM(Q205:Q209)</f>
        <v>0</v>
      </c>
      <c r="R204" s="233"/>
      <c r="S204" s="233"/>
      <c r="T204" s="234"/>
      <c r="U204" s="228"/>
      <c r="V204" s="228">
        <f>SUM(V205:V209)</f>
        <v>208.45</v>
      </c>
      <c r="W204" s="228"/>
      <c r="X204" s="228"/>
      <c r="AG204" t="s">
        <v>114</v>
      </c>
    </row>
    <row r="205" spans="1:60" outlineLevel="1" x14ac:dyDescent="0.2">
      <c r="A205" s="235">
        <v>41</v>
      </c>
      <c r="B205" s="236" t="s">
        <v>331</v>
      </c>
      <c r="C205" s="255" t="s">
        <v>332</v>
      </c>
      <c r="D205" s="237" t="s">
        <v>117</v>
      </c>
      <c r="E205" s="238">
        <v>694.83399999999995</v>
      </c>
      <c r="F205" s="239"/>
      <c r="G205" s="240">
        <f>ROUND(E205*F205,2)</f>
        <v>0</v>
      </c>
      <c r="H205" s="239"/>
      <c r="I205" s="240">
        <f>ROUND(E205*H205,2)</f>
        <v>0</v>
      </c>
      <c r="J205" s="239"/>
      <c r="K205" s="240">
        <f>ROUND(E205*J205,2)</f>
        <v>0</v>
      </c>
      <c r="L205" s="240">
        <v>21</v>
      </c>
      <c r="M205" s="240">
        <f>G205*(1+L205/100)</f>
        <v>0</v>
      </c>
      <c r="N205" s="240">
        <v>3.82E-3</v>
      </c>
      <c r="O205" s="240">
        <f>ROUND(E205*N205,2)</f>
        <v>2.65</v>
      </c>
      <c r="P205" s="240">
        <v>0</v>
      </c>
      <c r="Q205" s="240">
        <f>ROUND(E205*P205,2)</f>
        <v>0</v>
      </c>
      <c r="R205" s="240" t="s">
        <v>333</v>
      </c>
      <c r="S205" s="240" t="s">
        <v>119</v>
      </c>
      <c r="T205" s="241" t="s">
        <v>119</v>
      </c>
      <c r="U205" s="222">
        <v>0.3</v>
      </c>
      <c r="V205" s="222">
        <f>ROUND(E205*U205,2)</f>
        <v>208.45</v>
      </c>
      <c r="W205" s="222"/>
      <c r="X205" s="222" t="s">
        <v>120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121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7" t="s">
        <v>124</v>
      </c>
      <c r="D206" s="224"/>
      <c r="E206" s="225">
        <v>693.34649999999999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7" t="s">
        <v>289</v>
      </c>
      <c r="D207" s="224"/>
      <c r="E207" s="225">
        <v>1.4875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125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>
        <v>42</v>
      </c>
      <c r="B208" s="220" t="s">
        <v>334</v>
      </c>
      <c r="C208" s="260" t="s">
        <v>335</v>
      </c>
      <c r="D208" s="221" t="s">
        <v>0</v>
      </c>
      <c r="E208" s="251"/>
      <c r="F208" s="223"/>
      <c r="G208" s="222">
        <f>ROUND(E208*F208,2)</f>
        <v>0</v>
      </c>
      <c r="H208" s="223"/>
      <c r="I208" s="222">
        <f>ROUND(E208*H208,2)</f>
        <v>0</v>
      </c>
      <c r="J208" s="223"/>
      <c r="K208" s="222">
        <f>ROUND(E208*J208,2)</f>
        <v>0</v>
      </c>
      <c r="L208" s="222">
        <v>21</v>
      </c>
      <c r="M208" s="222">
        <f>G208*(1+L208/100)</f>
        <v>0</v>
      </c>
      <c r="N208" s="222">
        <v>0</v>
      </c>
      <c r="O208" s="222">
        <f>ROUND(E208*N208,2)</f>
        <v>0</v>
      </c>
      <c r="P208" s="222">
        <v>0</v>
      </c>
      <c r="Q208" s="222">
        <f>ROUND(E208*P208,2)</f>
        <v>0</v>
      </c>
      <c r="R208" s="222" t="s">
        <v>333</v>
      </c>
      <c r="S208" s="222" t="s">
        <v>119</v>
      </c>
      <c r="T208" s="222" t="s">
        <v>119</v>
      </c>
      <c r="U208" s="222">
        <v>0</v>
      </c>
      <c r="V208" s="222">
        <f>ROUND(E208*U208,2)</f>
        <v>0</v>
      </c>
      <c r="W208" s="222"/>
      <c r="X208" s="222" t="s">
        <v>306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307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61" t="s">
        <v>324</v>
      </c>
      <c r="D209" s="252"/>
      <c r="E209" s="252"/>
      <c r="F209" s="252"/>
      <c r="G209" s="25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229" t="s">
        <v>113</v>
      </c>
      <c r="B210" s="230" t="s">
        <v>82</v>
      </c>
      <c r="C210" s="254" t="s">
        <v>83</v>
      </c>
      <c r="D210" s="231"/>
      <c r="E210" s="232"/>
      <c r="F210" s="233"/>
      <c r="G210" s="233">
        <f>SUMIF(AG211:AG217,"&lt;&gt;NOR",G211:G217)</f>
        <v>0</v>
      </c>
      <c r="H210" s="233"/>
      <c r="I210" s="233">
        <f>SUM(I211:I217)</f>
        <v>0</v>
      </c>
      <c r="J210" s="233"/>
      <c r="K210" s="233">
        <f>SUM(K211:K217)</f>
        <v>0</v>
      </c>
      <c r="L210" s="233"/>
      <c r="M210" s="233">
        <f>SUM(M211:M217)</f>
        <v>0</v>
      </c>
      <c r="N210" s="233"/>
      <c r="O210" s="233">
        <f>SUM(O211:O217)</f>
        <v>0</v>
      </c>
      <c r="P210" s="233"/>
      <c r="Q210" s="233">
        <f>SUM(Q211:Q217)</f>
        <v>0</v>
      </c>
      <c r="R210" s="233"/>
      <c r="S210" s="233"/>
      <c r="T210" s="234"/>
      <c r="U210" s="228"/>
      <c r="V210" s="228">
        <f>SUM(V211:V217)</f>
        <v>180.82</v>
      </c>
      <c r="W210" s="228"/>
      <c r="X210" s="228"/>
      <c r="AG210" t="s">
        <v>114</v>
      </c>
    </row>
    <row r="211" spans="1:60" ht="22.5" outlineLevel="1" x14ac:dyDescent="0.2">
      <c r="A211" s="244">
        <v>43</v>
      </c>
      <c r="B211" s="245" t="s">
        <v>336</v>
      </c>
      <c r="C211" s="258" t="s">
        <v>337</v>
      </c>
      <c r="D211" s="246" t="s">
        <v>305</v>
      </c>
      <c r="E211" s="247">
        <v>40.087969999999999</v>
      </c>
      <c r="F211" s="248"/>
      <c r="G211" s="249">
        <f>ROUND(E211*F211,2)</f>
        <v>0</v>
      </c>
      <c r="H211" s="248"/>
      <c r="I211" s="249">
        <f>ROUND(E211*H211,2)</f>
        <v>0</v>
      </c>
      <c r="J211" s="248"/>
      <c r="K211" s="249">
        <f>ROUND(E211*J211,2)</f>
        <v>0</v>
      </c>
      <c r="L211" s="249">
        <v>21</v>
      </c>
      <c r="M211" s="249">
        <f>G211*(1+L211/100)</f>
        <v>0</v>
      </c>
      <c r="N211" s="249">
        <v>0</v>
      </c>
      <c r="O211" s="249">
        <f>ROUND(E211*N211,2)</f>
        <v>0</v>
      </c>
      <c r="P211" s="249">
        <v>0</v>
      </c>
      <c r="Q211" s="249">
        <f>ROUND(E211*P211,2)</f>
        <v>0</v>
      </c>
      <c r="R211" s="249" t="s">
        <v>268</v>
      </c>
      <c r="S211" s="249" t="s">
        <v>119</v>
      </c>
      <c r="T211" s="250" t="s">
        <v>119</v>
      </c>
      <c r="U211" s="222">
        <v>0.93300000000000005</v>
      </c>
      <c r="V211" s="222">
        <f>ROUND(E211*U211,2)</f>
        <v>37.4</v>
      </c>
      <c r="W211" s="222"/>
      <c r="X211" s="222" t="s">
        <v>338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339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44">
        <v>44</v>
      </c>
      <c r="B212" s="245" t="s">
        <v>340</v>
      </c>
      <c r="C212" s="258" t="s">
        <v>341</v>
      </c>
      <c r="D212" s="246" t="s">
        <v>305</v>
      </c>
      <c r="E212" s="247">
        <v>80.175939999999997</v>
      </c>
      <c r="F212" s="248"/>
      <c r="G212" s="249">
        <f>ROUND(E212*F212,2)</f>
        <v>0</v>
      </c>
      <c r="H212" s="248"/>
      <c r="I212" s="249">
        <f>ROUND(E212*H212,2)</f>
        <v>0</v>
      </c>
      <c r="J212" s="248"/>
      <c r="K212" s="249">
        <f>ROUND(E212*J212,2)</f>
        <v>0</v>
      </c>
      <c r="L212" s="249">
        <v>21</v>
      </c>
      <c r="M212" s="249">
        <f>G212*(1+L212/100)</f>
        <v>0</v>
      </c>
      <c r="N212" s="249">
        <v>0</v>
      </c>
      <c r="O212" s="249">
        <f>ROUND(E212*N212,2)</f>
        <v>0</v>
      </c>
      <c r="P212" s="249">
        <v>0</v>
      </c>
      <c r="Q212" s="249">
        <f>ROUND(E212*P212,2)</f>
        <v>0</v>
      </c>
      <c r="R212" s="249" t="s">
        <v>268</v>
      </c>
      <c r="S212" s="249" t="s">
        <v>119</v>
      </c>
      <c r="T212" s="250" t="s">
        <v>119</v>
      </c>
      <c r="U212" s="222">
        <v>0.65300000000000002</v>
      </c>
      <c r="V212" s="222">
        <f>ROUND(E212*U212,2)</f>
        <v>52.35</v>
      </c>
      <c r="W212" s="222"/>
      <c r="X212" s="222" t="s">
        <v>338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339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44">
        <v>45</v>
      </c>
      <c r="B213" s="245" t="s">
        <v>342</v>
      </c>
      <c r="C213" s="258" t="s">
        <v>343</v>
      </c>
      <c r="D213" s="246" t="s">
        <v>305</v>
      </c>
      <c r="E213" s="247">
        <v>40.087969999999999</v>
      </c>
      <c r="F213" s="248"/>
      <c r="G213" s="249">
        <f>ROUND(E213*F213,2)</f>
        <v>0</v>
      </c>
      <c r="H213" s="248"/>
      <c r="I213" s="249">
        <f>ROUND(E213*H213,2)</f>
        <v>0</v>
      </c>
      <c r="J213" s="248"/>
      <c r="K213" s="249">
        <f>ROUND(E213*J213,2)</f>
        <v>0</v>
      </c>
      <c r="L213" s="249">
        <v>21</v>
      </c>
      <c r="M213" s="249">
        <f>G213*(1+L213/100)</f>
        <v>0</v>
      </c>
      <c r="N213" s="249">
        <v>0</v>
      </c>
      <c r="O213" s="249">
        <f>ROUND(E213*N213,2)</f>
        <v>0</v>
      </c>
      <c r="P213" s="249">
        <v>0</v>
      </c>
      <c r="Q213" s="249">
        <f>ROUND(E213*P213,2)</f>
        <v>0</v>
      </c>
      <c r="R213" s="249" t="s">
        <v>268</v>
      </c>
      <c r="S213" s="249" t="s">
        <v>119</v>
      </c>
      <c r="T213" s="250" t="s">
        <v>119</v>
      </c>
      <c r="U213" s="222">
        <v>0.49</v>
      </c>
      <c r="V213" s="222">
        <f>ROUND(E213*U213,2)</f>
        <v>19.64</v>
      </c>
      <c r="W213" s="222"/>
      <c r="X213" s="222" t="s">
        <v>338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339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44">
        <v>46</v>
      </c>
      <c r="B214" s="245" t="s">
        <v>344</v>
      </c>
      <c r="C214" s="258" t="s">
        <v>345</v>
      </c>
      <c r="D214" s="246" t="s">
        <v>305</v>
      </c>
      <c r="E214" s="247">
        <v>521.14358000000004</v>
      </c>
      <c r="F214" s="248"/>
      <c r="G214" s="249">
        <f>ROUND(E214*F214,2)</f>
        <v>0</v>
      </c>
      <c r="H214" s="248"/>
      <c r="I214" s="249">
        <f>ROUND(E214*H214,2)</f>
        <v>0</v>
      </c>
      <c r="J214" s="248"/>
      <c r="K214" s="249">
        <f>ROUND(E214*J214,2)</f>
        <v>0</v>
      </c>
      <c r="L214" s="249">
        <v>21</v>
      </c>
      <c r="M214" s="249">
        <f>G214*(1+L214/100)</f>
        <v>0</v>
      </c>
      <c r="N214" s="249">
        <v>0</v>
      </c>
      <c r="O214" s="249">
        <f>ROUND(E214*N214,2)</f>
        <v>0</v>
      </c>
      <c r="P214" s="249">
        <v>0</v>
      </c>
      <c r="Q214" s="249">
        <f>ROUND(E214*P214,2)</f>
        <v>0</v>
      </c>
      <c r="R214" s="249" t="s">
        <v>268</v>
      </c>
      <c r="S214" s="249" t="s">
        <v>119</v>
      </c>
      <c r="T214" s="250" t="s">
        <v>119</v>
      </c>
      <c r="U214" s="222">
        <v>0</v>
      </c>
      <c r="V214" s="222">
        <f>ROUND(E214*U214,2)</f>
        <v>0</v>
      </c>
      <c r="W214" s="222"/>
      <c r="X214" s="222" t="s">
        <v>338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339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44">
        <v>47</v>
      </c>
      <c r="B215" s="245" t="s">
        <v>346</v>
      </c>
      <c r="C215" s="258" t="s">
        <v>347</v>
      </c>
      <c r="D215" s="246" t="s">
        <v>305</v>
      </c>
      <c r="E215" s="247">
        <v>40.087969999999999</v>
      </c>
      <c r="F215" s="248"/>
      <c r="G215" s="249">
        <f>ROUND(E215*F215,2)</f>
        <v>0</v>
      </c>
      <c r="H215" s="248"/>
      <c r="I215" s="249">
        <f>ROUND(E215*H215,2)</f>
        <v>0</v>
      </c>
      <c r="J215" s="248"/>
      <c r="K215" s="249">
        <f>ROUND(E215*J215,2)</f>
        <v>0</v>
      </c>
      <c r="L215" s="249">
        <v>21</v>
      </c>
      <c r="M215" s="249">
        <f>G215*(1+L215/100)</f>
        <v>0</v>
      </c>
      <c r="N215" s="249">
        <v>0</v>
      </c>
      <c r="O215" s="249">
        <f>ROUND(E215*N215,2)</f>
        <v>0</v>
      </c>
      <c r="P215" s="249">
        <v>0</v>
      </c>
      <c r="Q215" s="249">
        <f>ROUND(E215*P215,2)</f>
        <v>0</v>
      </c>
      <c r="R215" s="249" t="s">
        <v>268</v>
      </c>
      <c r="S215" s="249" t="s">
        <v>119</v>
      </c>
      <c r="T215" s="250" t="s">
        <v>119</v>
      </c>
      <c r="U215" s="222">
        <v>0.94199999999999995</v>
      </c>
      <c r="V215" s="222">
        <f>ROUND(E215*U215,2)</f>
        <v>37.76</v>
      </c>
      <c r="W215" s="222"/>
      <c r="X215" s="222" t="s">
        <v>338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339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2.5" outlineLevel="1" x14ac:dyDescent="0.2">
      <c r="A216" s="244">
        <v>48</v>
      </c>
      <c r="B216" s="245" t="s">
        <v>348</v>
      </c>
      <c r="C216" s="258" t="s">
        <v>349</v>
      </c>
      <c r="D216" s="246" t="s">
        <v>305</v>
      </c>
      <c r="E216" s="247">
        <v>320.70373999999998</v>
      </c>
      <c r="F216" s="248"/>
      <c r="G216" s="249">
        <f>ROUND(E216*F216,2)</f>
        <v>0</v>
      </c>
      <c r="H216" s="248"/>
      <c r="I216" s="249">
        <f>ROUND(E216*H216,2)</f>
        <v>0</v>
      </c>
      <c r="J216" s="248"/>
      <c r="K216" s="249">
        <f>ROUND(E216*J216,2)</f>
        <v>0</v>
      </c>
      <c r="L216" s="249">
        <v>21</v>
      </c>
      <c r="M216" s="249">
        <f>G216*(1+L216/100)</f>
        <v>0</v>
      </c>
      <c r="N216" s="249">
        <v>0</v>
      </c>
      <c r="O216" s="249">
        <f>ROUND(E216*N216,2)</f>
        <v>0</v>
      </c>
      <c r="P216" s="249">
        <v>0</v>
      </c>
      <c r="Q216" s="249">
        <f>ROUND(E216*P216,2)</f>
        <v>0</v>
      </c>
      <c r="R216" s="249" t="s">
        <v>268</v>
      </c>
      <c r="S216" s="249" t="s">
        <v>119</v>
      </c>
      <c r="T216" s="250" t="s">
        <v>119</v>
      </c>
      <c r="U216" s="222">
        <v>0.105</v>
      </c>
      <c r="V216" s="222">
        <f>ROUND(E216*U216,2)</f>
        <v>33.67</v>
      </c>
      <c r="W216" s="222"/>
      <c r="X216" s="222" t="s">
        <v>338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339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44">
        <v>49</v>
      </c>
      <c r="B217" s="245" t="s">
        <v>350</v>
      </c>
      <c r="C217" s="258" t="s">
        <v>351</v>
      </c>
      <c r="D217" s="246" t="s">
        <v>305</v>
      </c>
      <c r="E217" s="247">
        <v>40.087969999999999</v>
      </c>
      <c r="F217" s="248"/>
      <c r="G217" s="249">
        <f>ROUND(E217*F217,2)</f>
        <v>0</v>
      </c>
      <c r="H217" s="248"/>
      <c r="I217" s="249">
        <f>ROUND(E217*H217,2)</f>
        <v>0</v>
      </c>
      <c r="J217" s="248"/>
      <c r="K217" s="249">
        <f>ROUND(E217*J217,2)</f>
        <v>0</v>
      </c>
      <c r="L217" s="249">
        <v>21</v>
      </c>
      <c r="M217" s="249">
        <f>G217*(1+L217/100)</f>
        <v>0</v>
      </c>
      <c r="N217" s="249">
        <v>0</v>
      </c>
      <c r="O217" s="249">
        <f>ROUND(E217*N217,2)</f>
        <v>0</v>
      </c>
      <c r="P217" s="249">
        <v>0</v>
      </c>
      <c r="Q217" s="249">
        <f>ROUND(E217*P217,2)</f>
        <v>0</v>
      </c>
      <c r="R217" s="249" t="s">
        <v>268</v>
      </c>
      <c r="S217" s="249" t="s">
        <v>119</v>
      </c>
      <c r="T217" s="250" t="s">
        <v>119</v>
      </c>
      <c r="U217" s="222">
        <v>0</v>
      </c>
      <c r="V217" s="222">
        <f>ROUND(E217*U217,2)</f>
        <v>0</v>
      </c>
      <c r="W217" s="222"/>
      <c r="X217" s="222" t="s">
        <v>338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339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229" t="s">
        <v>113</v>
      </c>
      <c r="B218" s="230" t="s">
        <v>85</v>
      </c>
      <c r="C218" s="254" t="s">
        <v>28</v>
      </c>
      <c r="D218" s="231"/>
      <c r="E218" s="232"/>
      <c r="F218" s="233"/>
      <c r="G218" s="233">
        <f>SUMIF(AG219:AG219,"&lt;&gt;NOR",G219:G219)</f>
        <v>0</v>
      </c>
      <c r="H218" s="233"/>
      <c r="I218" s="233">
        <f>SUM(I219:I219)</f>
        <v>0</v>
      </c>
      <c r="J218" s="233"/>
      <c r="K218" s="233">
        <f>SUM(K219:K219)</f>
        <v>0</v>
      </c>
      <c r="L218" s="233"/>
      <c r="M218" s="233">
        <f>SUM(M219:M219)</f>
        <v>0</v>
      </c>
      <c r="N218" s="233"/>
      <c r="O218" s="233">
        <f>SUM(O219:O219)</f>
        <v>0</v>
      </c>
      <c r="P218" s="233"/>
      <c r="Q218" s="233">
        <f>SUM(Q219:Q219)</f>
        <v>0</v>
      </c>
      <c r="R218" s="233"/>
      <c r="S218" s="233"/>
      <c r="T218" s="234"/>
      <c r="U218" s="228"/>
      <c r="V218" s="228">
        <f>SUM(V219:V219)</f>
        <v>0</v>
      </c>
      <c r="W218" s="228"/>
      <c r="X218" s="228"/>
      <c r="AG218" t="s">
        <v>114</v>
      </c>
    </row>
    <row r="219" spans="1:60" outlineLevel="1" x14ac:dyDescent="0.2">
      <c r="A219" s="235">
        <v>50</v>
      </c>
      <c r="B219" s="236" t="s">
        <v>352</v>
      </c>
      <c r="C219" s="255" t="s">
        <v>353</v>
      </c>
      <c r="D219" s="237" t="s">
        <v>354</v>
      </c>
      <c r="E219" s="238">
        <v>1</v>
      </c>
      <c r="F219" s="239"/>
      <c r="G219" s="240">
        <f>ROUND(E219*F219,2)</f>
        <v>0</v>
      </c>
      <c r="H219" s="239"/>
      <c r="I219" s="240">
        <f>ROUND(E219*H219,2)</f>
        <v>0</v>
      </c>
      <c r="J219" s="239"/>
      <c r="K219" s="240">
        <f>ROUND(E219*J219,2)</f>
        <v>0</v>
      </c>
      <c r="L219" s="240">
        <v>21</v>
      </c>
      <c r="M219" s="240">
        <f>G219*(1+L219/100)</f>
        <v>0</v>
      </c>
      <c r="N219" s="240">
        <v>0</v>
      </c>
      <c r="O219" s="240">
        <f>ROUND(E219*N219,2)</f>
        <v>0</v>
      </c>
      <c r="P219" s="240">
        <v>0</v>
      </c>
      <c r="Q219" s="240">
        <f>ROUND(E219*P219,2)</f>
        <v>0</v>
      </c>
      <c r="R219" s="240"/>
      <c r="S219" s="240" t="s">
        <v>119</v>
      </c>
      <c r="T219" s="241" t="s">
        <v>205</v>
      </c>
      <c r="U219" s="222">
        <v>0</v>
      </c>
      <c r="V219" s="222">
        <f>ROUND(E219*U219,2)</f>
        <v>0</v>
      </c>
      <c r="W219" s="222"/>
      <c r="X219" s="222" t="s">
        <v>355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356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x14ac:dyDescent="0.2">
      <c r="A220" s="3"/>
      <c r="B220" s="4"/>
      <c r="C220" s="262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E220">
        <v>15</v>
      </c>
      <c r="AF220">
        <v>21</v>
      </c>
      <c r="AG220" t="s">
        <v>100</v>
      </c>
    </row>
    <row r="221" spans="1:60" x14ac:dyDescent="0.2">
      <c r="A221" s="215"/>
      <c r="B221" s="216" t="s">
        <v>29</v>
      </c>
      <c r="C221" s="263"/>
      <c r="D221" s="217"/>
      <c r="E221" s="218"/>
      <c r="F221" s="218"/>
      <c r="G221" s="253">
        <f>G8+G39+G53+G75+G94+G99+G121+G125+G164+G167+G188+G204+G210+G218</f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AE221">
        <f>SUMIF(L7:L219,AE220,G7:G219)</f>
        <v>0</v>
      </c>
      <c r="AF221">
        <f>SUMIF(L7:L219,AF220,G7:G219)</f>
        <v>0</v>
      </c>
      <c r="AG221" t="s">
        <v>357</v>
      </c>
    </row>
    <row r="222" spans="1:60" x14ac:dyDescent="0.2">
      <c r="C222" s="264"/>
      <c r="D222" s="10"/>
      <c r="AG222" t="s">
        <v>358</v>
      </c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36" sheet="1"/>
  <mergeCells count="16">
    <mergeCell ref="C139:G139"/>
    <mergeCell ref="C166:G166"/>
    <mergeCell ref="C187:G187"/>
    <mergeCell ref="C209:G209"/>
    <mergeCell ref="C55:G55"/>
    <mergeCell ref="C66:G66"/>
    <mergeCell ref="C77:G77"/>
    <mergeCell ref="C101:G101"/>
    <mergeCell ref="C105:G105"/>
    <mergeCell ref="C127:G127"/>
    <mergeCell ref="A1:G1"/>
    <mergeCell ref="C2:G2"/>
    <mergeCell ref="C3:G3"/>
    <mergeCell ref="C4:G4"/>
    <mergeCell ref="C10:G10"/>
    <mergeCell ref="C26:G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202009002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202009002 Pol'!Názvy_tisku</vt:lpstr>
      <vt:lpstr>oadresa</vt:lpstr>
      <vt:lpstr>Stavba!Objednatel</vt:lpstr>
      <vt:lpstr>Stavba!Objekt</vt:lpstr>
      <vt:lpstr>'02 202009002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2020-11-27T08:47:54Z</dcterms:modified>
</cp:coreProperties>
</file>